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1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1" i="1" l="1"/>
  <c r="D81" i="1"/>
  <c r="D77" i="1"/>
  <c r="C75" i="1"/>
  <c r="C81" i="1"/>
  <c r="B81" i="1"/>
  <c r="C77" i="1"/>
  <c r="B77" i="1"/>
  <c r="B74" i="1"/>
  <c r="B75" i="1"/>
  <c r="D71" i="1"/>
  <c r="F78" i="1" l="1"/>
  <c r="F79" i="1"/>
  <c r="E78" i="1"/>
  <c r="E79" i="1"/>
  <c r="F20" i="1" l="1"/>
  <c r="F21" i="1"/>
  <c r="F23" i="1"/>
  <c r="F24" i="1"/>
  <c r="F30" i="1"/>
  <c r="F31" i="1"/>
  <c r="F32" i="1"/>
  <c r="F33" i="1"/>
  <c r="F34" i="1"/>
  <c r="F35" i="1"/>
  <c r="F36" i="1"/>
  <c r="F38" i="1"/>
  <c r="F41" i="1"/>
  <c r="F43" i="1"/>
  <c r="F44" i="1"/>
  <c r="F49" i="1"/>
  <c r="F54" i="1"/>
  <c r="F56" i="1"/>
  <c r="F60" i="1"/>
  <c r="F61" i="1"/>
  <c r="F62" i="1"/>
  <c r="F63" i="1"/>
  <c r="F65" i="1"/>
  <c r="F67" i="1"/>
  <c r="F68" i="1"/>
  <c r="F69" i="1"/>
  <c r="F70" i="1"/>
  <c r="F72" i="1"/>
  <c r="E20" i="1"/>
  <c r="E21" i="1"/>
  <c r="E23" i="1"/>
  <c r="E24" i="1"/>
  <c r="E30" i="1"/>
  <c r="E32" i="1"/>
  <c r="E35" i="1"/>
  <c r="E36" i="1"/>
  <c r="E38" i="1"/>
  <c r="E44" i="1"/>
  <c r="E46" i="1"/>
  <c r="E49" i="1"/>
  <c r="E54" i="1"/>
  <c r="E56" i="1"/>
  <c r="E60" i="1"/>
  <c r="E61" i="1"/>
  <c r="E62" i="1"/>
  <c r="E63" i="1"/>
  <c r="E65" i="1"/>
  <c r="E67" i="1"/>
  <c r="E68" i="1"/>
  <c r="E69" i="1"/>
  <c r="E70" i="1"/>
  <c r="E71" i="1"/>
  <c r="E72" i="1"/>
  <c r="D75" i="1"/>
  <c r="C74" i="1"/>
  <c r="C59" i="1"/>
  <c r="C58" i="1" s="1"/>
  <c r="B59" i="1"/>
  <c r="B58" i="1" s="1"/>
  <c r="B52" i="1" s="1"/>
  <c r="B71" i="1"/>
  <c r="B53" i="1"/>
  <c r="D59" i="1"/>
  <c r="D58" i="1" s="1"/>
  <c r="C53" i="1"/>
  <c r="C52" i="1" s="1"/>
  <c r="D53" i="1"/>
  <c r="F53" i="1" s="1"/>
  <c r="C45" i="1"/>
  <c r="D45" i="1"/>
  <c r="E45" i="1" s="1"/>
  <c r="B45" i="1"/>
  <c r="C42" i="1"/>
  <c r="D42" i="1"/>
  <c r="F42" i="1" s="1"/>
  <c r="B42" i="1"/>
  <c r="C26" i="1"/>
  <c r="C25" i="1" s="1"/>
  <c r="D26" i="1"/>
  <c r="D25" i="1" s="1"/>
  <c r="B26" i="1"/>
  <c r="B25" i="1" s="1"/>
  <c r="C22" i="1"/>
  <c r="D22" i="1"/>
  <c r="E22" i="1" s="1"/>
  <c r="C19" i="1"/>
  <c r="C18" i="1" s="1"/>
  <c r="D19" i="1"/>
  <c r="F19" i="1" s="1"/>
  <c r="B22" i="1"/>
  <c r="B19" i="1"/>
  <c r="B18" i="1" s="1"/>
  <c r="B17" i="1" s="1"/>
  <c r="C17" i="1" l="1"/>
  <c r="C16" i="1"/>
  <c r="F58" i="1"/>
  <c r="E58" i="1"/>
  <c r="F25" i="1"/>
  <c r="E25" i="1"/>
  <c r="D18" i="1"/>
  <c r="F22" i="1"/>
  <c r="D52" i="1"/>
  <c r="E59" i="1"/>
  <c r="E53" i="1"/>
  <c r="E19" i="1"/>
  <c r="F59" i="1"/>
  <c r="D74" i="1"/>
  <c r="F74" i="1" s="1"/>
  <c r="F71" i="1"/>
  <c r="F77" i="1"/>
  <c r="E77" i="1"/>
  <c r="E16" i="1" l="1"/>
  <c r="E74" i="1"/>
  <c r="C84" i="1"/>
  <c r="F52" i="1"/>
  <c r="E52" i="1"/>
  <c r="F16" i="1"/>
  <c r="B84" i="1"/>
  <c r="D16" i="1"/>
  <c r="D84" i="1" s="1"/>
  <c r="E84" i="1" s="1"/>
  <c r="E18" i="1"/>
  <c r="D17" i="1"/>
  <c r="F18" i="1"/>
  <c r="F84" i="1" l="1"/>
  <c r="E17" i="1"/>
  <c r="F17" i="1"/>
</calcChain>
</file>

<file path=xl/sharedStrings.xml><?xml version="1.0" encoding="utf-8"?>
<sst xmlns="http://schemas.openxmlformats.org/spreadsheetml/2006/main" count="113" uniqueCount="83">
  <si>
    <t>ºÏ³ÙáõïÝ»ñÇ ³Ýí³ÝáõÙÁ</t>
  </si>
  <si>
    <t>տարեկան     պլան</t>
  </si>
  <si>
    <t>փաստացի</t>
  </si>
  <si>
    <t xml:space="preserve">կատ. % տարեկան պլանի նկատմամբ </t>
  </si>
  <si>
    <t xml:space="preserve">                Ñ³½. ¹ñ³Ù</t>
  </si>
  <si>
    <t>ì³ñã³Ï³Ý Ù³ë</t>
  </si>
  <si>
    <t>ÀÝ¹³Ù»ÝÁ Ñ³ñÏ»ñ ¨ ïáõñù»ñ</t>
  </si>
  <si>
    <t>1. Ð³ñÏ³ÛÇÝ »³ÏÙáõïÝ»ñ ³Û¹ ÃíáõÙ`</t>
  </si>
  <si>
    <t>2. î»Õ³Ï³Ý ïáõñù»ñ ³Û¹ ÃíáõÙ`</t>
  </si>
  <si>
    <t>³)  Ð³Ù³ÛÝùÇ ï³ñ³ÍùáõÙ Ýáñ ß»Ýù»ñÇ, ßÇÝáõÃÛáõÝÝ»ñÇ (Ý»ñ³éÛ³É áã ÑÇÙÝ³Ï³Ý) ßÇÝ³ñ³ñáõÃÛáõÝ (ï»Õ³¹ñÙ³Ý) ÃáõÛÉïíáõÃÛ³Ý Ñ³Ù³ñ,  áñÇó`</t>
  </si>
  <si>
    <t xml:space="preserve">³³)  ÐÇÙÝական ßÇÝáõÃÛáõÝ. Ñ³Ù³ñ  </t>
  </si>
  <si>
    <t>³µ)  àã ÑÇÙÝ³Ï³Ý ßÇÝáõÃÛáõÝÝ»ñÇ Ñ³Ù³ñ</t>
  </si>
  <si>
    <t xml:space="preserve">µ) Ð³Ù³ÛÝùÇ í³ñã³Ï³Ý ï³ñ³ÍùáõÙ ß»Ýù»ñÇ, ßÇÝáõÃ, ù³Õ³ù³ßÇÝ³Ï³Ý ³ÛÉ ûµÛ»ÏïÝ»ñÇ í»ñ³Ï³éáõóÙ³Ý, áõÅ»Õ³óÙ³Ý, í»ñ³Ï³Ý·Ù³Ý,³ñ¹Ç³Ï³Ý³óÙ³Ý  ³ßË³ï³ÝùÝ»ñ (µ³ó³éáõÃÛ³Ùµ ÐÐ ûñ»Ýë¹ñáõÃÛ³Ùµ ë³ÑÙ³Ýí³Í`  ßÇÝ³ñ³ñáõÃÛ³Ý ÃáõÛÉïíáõÃÛáõÝ  ãå³Ñ³ÝçíáÕ ¹»åù»ñÇ) Ï³ï³ñ»Éáõ ÃáõÛÉïíáõÃÛ³Ý Ñ³Ù³ñ  </t>
  </si>
  <si>
    <t>­</t>
  </si>
  <si>
    <t xml:space="preserve">·) Ð³Ù³ÛÝùÇ í³ñã³Ï³Ý ï³ñ³ÍùáõÙ ß»Ýù»ñÇ, ßÇÝáõÃ, ù³Õ³ù³ßÇÝ³Ï³Ý ³ÛÉ ûµÛ»ÏïÝ»ñÇ ù³Ý¹Ù³Ý ÃáõÛÉïíáõÃÛ³Ý Ñ³Ù³ñ  </t>
  </si>
  <si>
    <t xml:space="preserve">ե) Ð³Ù³ÛÝùÇ ï³ñ³ÍùáõÙ  á·»ÉÇó ËÙÇãùÝ»ñÇ í³×³éùÇ Ñ³Ù³ñ ·³ÝÓíáÕ ï»Õ.ïáõñù  </t>
  </si>
  <si>
    <t xml:space="preserve">½) Ð³Ù³ÛÝùÇ ï³ñ³ÍùáõÙ  µ³óûÃÛ³ í³×³éù Ï³½Ù³Ï»ñå»Éáõ ÃáõÛÉïíáõÃÛ³Ý Ñ³Ù³ñ </t>
  </si>
  <si>
    <t xml:space="preserve">¿) Ð³Ù³ÛÝùÇ ï³ñ³ÍùáõÙ Ñ»ÕáõÏ í³é»ÉÇùÇ, ï»Ë. Ñ»ÕáõÏÝ»ñÇ, Ñ»ÕáõÏ³óí³Í ·³½»ñÇ Ù³Ýñ³Í³Ë ³é¨ïñÇ Ï»ï»ñáõÙ Ñ»ÕáõÏ í³é»ÉÇùÇ, ï»Ë. Ñ»ÕáõÏÝ»ñÇ, Ñ»ÕáõÏ³óí³Í ·³½»ñÇ í³×³éùÇ ÃáõÛÉïíáõÃÛ³Ý Ñ³Ù³ñ </t>
  </si>
  <si>
    <t xml:space="preserve">Á) Ð³Ù³ÛÝùÇ ï³ñ³ÍùáõÙ ³é¨ïñÇ, Ñ³Ýñ. ëÝÝ¹Ç,½í³ñ×³ÝùÇ, ß³ÑáõÙáí  Ë³Õ»ñÇ ¨ íÇ×³Ï³Ë³Õ Ï³½Ù³Ï»ñå. ûµÛ»ÏïÝ»ñÁ, µ³ÕÝÇùÝ»ñÁ (ë³áõÝ³Ý»ñÁ) Ë³Õ³ïÝ»ñÁ Å³ÙÁ 24.00Çó Ñ»ïá ³ßË. ÃáõÛÉïí. Ñ³Ùար </t>
  </si>
  <si>
    <t>Ã) Ð³Ù³ÛÝùÇ ï³ñ³ÍùáõÙ ³ñï³ùÇÝ ·áí³½¹ ï»Õ³¹ñ»Éáõ ÃáõÛÉïíáõÃ Ñ³Ù³ñ</t>
  </si>
  <si>
    <t xml:space="preserve">Å) Ð³Ù³ÛÝùÇ ï³ñ³ÍùáõÙ( µ³ó³éáõÃÛ³Ùµ Ã³Õ³ÛÇÝ Ñ³Ù³ÛÝùÝ»ñÇ) Ù³ñ¹³ï³ñ ï³ùëáõ (µ³ó³éáõÃÛ³Ùµ »ñÃáõÕ³ÛÇÝ ï³ùëÇÝ»ñÇ) Í³é³ÛáõÃÛáõÝ Çñ³Ï³Ý³óÝ»Éáõ ÃáõÛÉïíáõÃ. Ñ³Ù³ñ  </t>
  </si>
  <si>
    <t xml:space="preserve">   3.  ä»ï³Ï³Ý ïáõñù»ñ ³Û¹ ÃíáõÙ`</t>
  </si>
  <si>
    <t xml:space="preserve">³) ø³Õ³ù³óÇ³Ï³Ý ³Ïï»ñ ·ñ³Ýó»Éáõ, ¹ñ³Ýó Ù³ëÇÝ ù³Õ³ù³óÇÝ»ñÇÝ ÏñÏÝ³ÏÇ íÏ³Û³Ï³ÝÝ»ñ, ù³Õ³ù³óÇ³Ï³Ý Ï³óáõÃÛ³Ý ³Ïï»ñáõÙ Ï³ï³ñí³Í ·ñ³éáõÙÝ»ñáõÙ ÷á÷áËáõÃÛáõÝÝ»ñ,Éñ³óáõÙÝ»ñ, áõÕÕáõÙÝ»ñ Ï³ï³ñ»Éáõ ¨ í»ñ³Ï³Ý·ÝÙ³Ý Ï³å³Ïó íÏ³Û³Ï³ÝÝ»ñ ï³Éáõ Ñ³Ù³ñ  </t>
  </si>
  <si>
    <t xml:space="preserve">µ) Üáï³ñ³Ï³Ý ·ñ³ë»ÝÛ³ÏÝ»ñÇ ÏáÕÙÇó Ýáï³ñ³Ï³Ý Í³é³ÛáõÃÛáõÝÝ»ñ Ï³ï³ñ»Éáõ,Ýáï³ñ³Ï³Ý Ï³ñ·áí í³í»ñ³óí³Í ÷³ëï³ÃÕÃ»ñÇ ÏñÏÝûñÇÝ³ÏÝ»ñ  ï³Éáõ, Ýßí³Í Ù³ñÙÇÝÝ»ñÇ ÏáÕÙÇó ·áñÍ³ñùÝ»ñÇ Ý³Ë³·Í»ñ ¨ ¹ÇÙáõÙÝ»ñ Ï³½Ù»Éáõ,÷³ëï³ÃÕÃ»ñÇ å³ï×»Ý»ñ Ñ³Ý»Éáõ ¨ ¹ñ³ÝóÇó ù³Õí³ÍùÝ»ñ ï³Éáõ Ñ³Ù³ñ  </t>
  </si>
  <si>
    <t xml:space="preserve">   4. ä³ßïáÝ³Ï³Ý ¹ñ³Ù³ßÝáñÑÝ»ñ ³Û¹ ÃíáõÙ`</t>
  </si>
  <si>
    <t xml:space="preserve">³) ä»ï³Ï³Ý µÛáõç»Çó ýÇÝ³Ýë³Ï³Ý Ñ³Ù³Ñ³ñÃ»óÙ³Ý ëÏ½µáõÝùáí ïñ³Ù³¹ñíáÕ ¹áï³óÇ³Ý»ñ  </t>
  </si>
  <si>
    <t xml:space="preserve">   5. ²ÛÉ »Ï³ÙáõïÝ»ñ ³Û¹ ÃíáõÙ`</t>
  </si>
  <si>
    <t>5.1  ¶áõÛùÇ í³ñÓ³Ï³ÉáõÃÛáõÝÇó »Ï³ÙáõïÝ»ñ ³Û¹ ÃíáõÙ`</t>
  </si>
  <si>
    <t xml:space="preserve">³) Ð³Ù³ÛÝùÇ ë»÷³Ï³ÝáõÃÛáõÝ Ñ³Ù³ñíáÕ ÑáÕ»ñÇ í³ñÓ³Ï³ÉáõÃÛ³Ý í³ñÓ³í×³ñÝ»ñ  </t>
  </si>
  <si>
    <t xml:space="preserve">µ) Ð³Ù³ÛÝùÇ í³ñã³Ï³Ý ï³ñ³ÍùáõÙ ·ïÝíáÕ å»ïáõÃÛ³Ý ¨ Ñ³Ù³ÛÝùÇ ë»÷³Ï³ÝáõÃÛ³ÝÁ å³ïÏ³ÝáÕ ÑáÕ³Ù³ë»ñÇ Ï³éáõó³å.  Çñ³íáõÝùÇ  ¹ÇÙ³ó ·³ÝÓíáÕ í³ñÓ³í×³ñÝ»ñ  </t>
  </si>
  <si>
    <t xml:space="preserve">·) ²ÛÉ ·áõÛùÇ í³ñÓ³Ï³ÉáõթյունÇó Ùáõïù»ñ </t>
  </si>
  <si>
    <t>դ) ²ÛÉ ·áõÛùÇ í³ñÓ³Ï³ÉáõթյունÇó Ùáõïù»ñ</t>
  </si>
  <si>
    <t xml:space="preserve">5.2 ì³ñã³Ï³Ý  ·³ÝÓáõÙÝ»ñ ³Û¹ ÃíáõÙ` </t>
  </si>
  <si>
    <t>³) î»Õ³Ï³Ý í×³ñÝ»ñ</t>
  </si>
  <si>
    <t xml:space="preserve">³³) ²×áõñ¹-í³×³éù Ï³½Ù³Ï»ñå»Éáõ Ñ³Ù³ñ ï»Õ³Ï³Ý í×³ñ  </t>
  </si>
  <si>
    <t xml:space="preserve">³դ) ÞÇÝ³ñ³ñáõÃÛ³Ý ï»ëùÇ  ÷á÷áËáõÃÛ³Ý ¨ í»ñ³Ï³éáõóÙ³Ý Ñ³Ù³ñ í×³ñ  </t>
  </si>
  <si>
    <t xml:space="preserve">µ) Ð³Ù³ÛÝùÇ í³ñã³Ï³Ý ï³ñ³ÍùáõÙ ÇÝùÝ³Ï³Ù  Ï³éáõóí³Í ß»Ýù»ñÇ, ßÇÝáõÃÛáõÝÝ»ñÇ ûñÇÝ³Ï³Ý³óÙ³Ý Ñ³Ù³ñ í×³ñÝ»ñ  </t>
  </si>
  <si>
    <t xml:space="preserve">5.3 ì³ñã³Ï³Ý Çñ³í³Ë³ËïáõÙÝ»ñÇ Ñ³Ù³ñ ï»Õ³Ï³Ý ÇÝùÝ³Ï³é³í³ñÙ³Ý Ù³ñÙÇÝÝ»ñÇ  ÏáÕÙÇó å³ï³ëË³Ý³ïíáõÃÛ³Ý ÙÇçáóÝ»ñÇ ÏÇñ³éáõÙÇó »Ï³ÙáõïÝ»ñ  </t>
  </si>
  <si>
    <t xml:space="preserve">5.4 úñ»Ýùáí ¨ Çñ³í³Ï³Ý ³ÛÉ ³Ïï»ñáí ë³ÑÙ³Ýí³Í` Ñ³Ù³ÛÝùÇ µÛáõç»Ç Ùáõïù³·ñÙ³Ý »ÝÃ³Ï³ ³ÛÉ »Ï³ÙáõïÝ»ñ  (աղբահանություն)  </t>
  </si>
  <si>
    <t>6. Տեղական վճարներ համայնքի ենթ. նախադպրոցական և արտադպրոցական հաստատություններից օգտվողներից գանձվող ծնողական վճարներ</t>
  </si>
  <si>
    <t>7. Անասնաբույժի ծառայությունից օգտվելու դիմաց վճար</t>
  </si>
  <si>
    <t>8. ä»ï.ÏáÕÙÇó ï»Õ³Ï³Ý ÇÝùÝ³Ï³é³í³ñÙ³Ý Ù³ñÙÇÝÝ»ñÇÝ å³ïíÇñ³Ïí³Í ÉÇ³½áñáõÃÛáõÝÝ»ñÇ Çñ³Ï³Ý³óÙ³Ý Í³Ëë»ñÇ ýÇÝ³Ýë³íáñÙ³Ý Ñ³Ù³ñ å»ï³Ï³Ý µÛáõç»Çó ëï³óíáÕ ÙÇçáóÝ»ñ, áñÇó`</t>
  </si>
  <si>
    <t xml:space="preserve">³) øԿԱԳԲ  Í³é³ÛáõÃÛ³Ý Ñ³Ù³ñ  </t>
  </si>
  <si>
    <t>Ֆոնդային մաս</t>
  </si>
  <si>
    <t>9. ä³ßïáÝ³Ï³Ý ¹ñ³Ù³ßÝáñÑÝ»ñ ³Û¹ ÃíáõÙ`</t>
  </si>
  <si>
    <t>10.  ¶áõÛùÇ  ûï³ñáõÙÇó Ùáõïù»ñ, ³Û¹ ÃíáõÙ`</t>
  </si>
  <si>
    <r>
      <t>12.</t>
    </r>
    <r>
      <rPr>
        <i/>
        <sz val="9"/>
        <color theme="1"/>
        <rFont val="Arial LatArm"/>
        <family val="2"/>
      </rPr>
      <t xml:space="preserve"> î³ñ»ëÏ½µÇ ³½³ï ÙÝ³óáñ¹, ³Û¹ ÃíáõÙ`</t>
    </r>
  </si>
  <si>
    <t xml:space="preserve">³) ì³ñã³Ï³Ý Ù³ë </t>
  </si>
  <si>
    <t xml:space="preserve">µ)  üáÝ¹³ÛÇÝ Ù³ë         </t>
  </si>
  <si>
    <t>ÀÜ¸²ØºÜÀ  ºÎ²ØàôîÜºð</t>
  </si>
  <si>
    <t xml:space="preserve">լ)  Հանրային սննդի կազմակերպում  </t>
  </si>
  <si>
    <t>³բ) Հողի գործառնական նշանակությունը փոխելու վճար</t>
  </si>
  <si>
    <t xml:space="preserve">³գ) ÞÇÝ³ñ ³í³ñïÁ ÷³ëï³·ñ í×³ñ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</si>
  <si>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</si>
  <si>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</si>
  <si>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2022 ԹՎԱԿԱՆԻ   ´ÚàôæºÆ ºÎ²ØàôîÜº</t>
    </r>
    <r>
      <rPr>
        <sz val="10"/>
        <color theme="1"/>
        <rFont val="Sylfaen"/>
        <family val="1"/>
        <charset val="204"/>
      </rPr>
      <t>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ԿԱՏԱՐՈՂԱԿԱՆԸ</t>
    </r>
  </si>
  <si>
    <t>0</t>
  </si>
  <si>
    <t xml:space="preserve">դ) Ð³Ù³ÛÝùÇ ï³ñ³ÍùáõÙ  ÍË³ËáïÇ  ³ñï³¹ñ³ÝùÇ í³×³éùÇ Ñ³Ù³ñ ·³ÝÓíáÕ ï»Õ.ïáõñù </t>
  </si>
  <si>
    <r>
      <t>ա</t>
    </r>
    <r>
      <rPr>
        <sz val="10"/>
        <color theme="1"/>
        <rFont val="Arial LatArm"/>
        <family val="2"/>
      </rPr>
      <t>.</t>
    </r>
    <r>
      <rPr>
        <sz val="8"/>
        <color theme="1"/>
        <rFont val="Arial LatArm"/>
        <family val="2"/>
      </rPr>
      <t xml:space="preserve"> ä»ï³Ï³Ý µÛáõç»Çó Ï³åÇï³É Í³Ëë»ñÇ ýÇÝ³Ýë³íáñÙ³Ý Ýå³ï³Ï³ÛÇÝ Ñ³ïÏ³óáõÙÝ»ñ (ëáõµí»ÝóÇ³Ý»ñ) նախորդ տարվա պարտք</t>
    </r>
  </si>
  <si>
    <t xml:space="preserve">  01.07.2022թ.</t>
  </si>
  <si>
    <t>Ñ³ßí»ïáõ Å³Ù³Ý³Ï³ßñç³Ý   / 1-ին կիսամյակ /</t>
  </si>
  <si>
    <t>խ) Ինքնակամ շին․  օրինականացում</t>
  </si>
  <si>
    <t>գ/ Բազմաբնակարան շենքերի սպասարկում</t>
  </si>
  <si>
    <r>
      <t>դ) Ա</t>
    </r>
    <r>
      <rPr>
        <sz val="8"/>
        <color theme="1"/>
        <rFont val="Sylfaen"/>
        <family val="1"/>
        <charset val="204"/>
      </rPr>
      <t>յլ եկամուտներ</t>
    </r>
  </si>
  <si>
    <t xml:space="preserve">³) ՀáÕÇ ûï³ñáõÙÇ ó Ùáõïù»ñ </t>
  </si>
  <si>
    <t xml:space="preserve">µ) ԱÛÉ ·áõÛùÇ ûï³ñáõÙÇó Ùáõïù»ñ </t>
  </si>
  <si>
    <t>11. Վարչ. բյուջեի պահուստ. ֆոնդից հատկացում ֆոնդային բյուջե</t>
  </si>
  <si>
    <t xml:space="preserve"> գ) Ընթացիկ դրամաշնորհ/covid19/</t>
  </si>
  <si>
    <t>բ) Ընթացիկ դրամաշնորհ</t>
  </si>
  <si>
    <t xml:space="preserve">գ) Սուբվենցիա </t>
  </si>
  <si>
    <t xml:space="preserve">դ) Օտարերկրյա պետություններից տրվող տրանսֆերներ  </t>
  </si>
  <si>
    <t xml:space="preserve">ե) Պետ. բյուջեից տրամադրվող այլ դոտացիա </t>
  </si>
  <si>
    <t>³) Անշարժ գույքի հարկ/ ÑáÕÇ Ñ³ñÏ,շին,հարկ/</t>
  </si>
  <si>
    <t xml:space="preserve">³³)  ՖÇ½Ç³Ï³Ï³Ý ³ÝÓ³ÝóÇó  </t>
  </si>
  <si>
    <t xml:space="preserve">³µ)  Իñ³í³µ³Ý³Ï³Ý ³ÝÓ³ÝóÇó </t>
  </si>
  <si>
    <t>µ)  ԳáõÛù³Ñ³ñÏ</t>
  </si>
  <si>
    <t xml:space="preserve">µ³)  ՖÇ½Ç³Ï³Ï³Ý ³ÝÓ³ÝóÇó  </t>
  </si>
  <si>
    <t xml:space="preserve">µբ)  Իրավաբանական ³ÝÓ³ÝóÇó  </t>
  </si>
  <si>
    <t xml:space="preserve"> ծ ) Քաղաքացիական հոգեհանգստի ծիսական ծառ. թույլտվութ.</t>
  </si>
  <si>
    <t>Ç)  Â³ÝÏ³ñÅ»ù Ù»ï³ÕÝ»ñÇó å³ïñ³ëïí Çñ»ñÇ Ù³Ýñ³Í³Ë ³éáõí³×³éùÇ ÃáõÛïí Ñ³Ùար</t>
  </si>
  <si>
    <t>1-ին կիսամյակ</t>
  </si>
  <si>
    <t>կատ. % կիս. պլանի նկատմամբ</t>
  </si>
  <si>
    <t xml:space="preserve">                                                                                                                   ՀԱՎԵԼՎԱԾ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</si>
</sst>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֏&quot;_-;\-* #,##0.00\ &quot;֏&quot;_-;_-* &quot;-&quot;??\ &quot;֏&quot;_-;_-@_-"/>
    <numFmt numFmtId="165" formatCode="0.000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Sylfaen"/>
      <family val="1"/>
      <charset val="204"/>
    </font>
    <font>
      <u/>
      <sz val="11"/>
      <color theme="1"/>
      <name val="Arial Armenian"/>
      <family val="2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sz val="9"/>
      <color theme="1"/>
      <name val="Arial LatArm"/>
      <family val="2"/>
    </font>
    <font>
      <sz val="11"/>
      <color theme="1"/>
      <name val="Arial LatArm"/>
      <family val="2"/>
    </font>
    <font>
      <sz val="8"/>
      <color theme="1"/>
      <name val="Arial LatArm"/>
      <family val="2"/>
    </font>
    <font>
      <sz val="11"/>
      <color rgb="FF000000"/>
      <name val="Calibri"/>
      <family val="2"/>
      <charset val="204"/>
    </font>
    <font>
      <i/>
      <sz val="9"/>
      <color theme="1"/>
      <name val="Arial LatArm"/>
      <family val="2"/>
    </font>
    <font>
      <sz val="8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Arial LatArm"/>
      <family val="2"/>
    </font>
    <font>
      <i/>
      <sz val="10"/>
      <color theme="1"/>
      <name val="Arial LatArm"/>
      <family val="2"/>
    </font>
    <font>
      <b/>
      <sz val="11"/>
      <color theme="1"/>
      <name val="Arial LatArm"/>
      <family val="2"/>
    </font>
    <font>
      <b/>
      <sz val="10"/>
      <color theme="1"/>
      <name val="Arial LatArm"/>
      <family val="2"/>
    </font>
    <font>
      <b/>
      <sz val="10"/>
      <color rgb="FF000000"/>
      <name val="Arial LatArm"/>
      <family val="2"/>
    </font>
    <font>
      <b/>
      <sz val="11"/>
      <color rgb="FF000000"/>
      <name val="Arial LatArm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7" fillId="0" borderId="20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166" fontId="0" fillId="0" borderId="18" xfId="0" applyNumberFormat="1" applyFont="1" applyBorder="1" applyAlignment="1">
      <alignment horizontal="center" vertical="center"/>
    </xf>
    <xf numFmtId="166" fontId="0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/>
    </xf>
    <xf numFmtId="166" fontId="17" fillId="0" borderId="17" xfId="0" applyNumberFormat="1" applyFont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 wrapText="1"/>
    </xf>
    <xf numFmtId="0" fontId="14" fillId="2" borderId="20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8" fillId="3" borderId="20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8" fillId="4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/>
    <xf numFmtId="0" fontId="8" fillId="0" borderId="20" xfId="0" applyNumberFormat="1" applyFont="1" applyFill="1" applyBorder="1" applyAlignment="1">
      <alignment horizontal="center" vertical="center" wrapText="1"/>
    </xf>
    <xf numFmtId="0" fontId="15" fillId="2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8" fillId="2" borderId="0" xfId="0" applyNumberFormat="1" applyFont="1" applyFill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 wrapText="1"/>
    </xf>
    <xf numFmtId="0" fontId="15" fillId="2" borderId="19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horizontal="center" vertical="center" wrapText="1"/>
    </xf>
    <xf numFmtId="165" fontId="20" fillId="2" borderId="17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6" fontId="22" fillId="0" borderId="17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5" fontId="19" fillId="2" borderId="17" xfId="0" applyNumberFormat="1" applyFont="1" applyFill="1" applyBorder="1" applyAlignment="1">
      <alignment horizontal="center" vertical="center" wrapText="1"/>
    </xf>
    <xf numFmtId="166" fontId="20" fillId="2" borderId="17" xfId="0" applyNumberFormat="1" applyFont="1" applyFill="1" applyBorder="1" applyAlignment="1">
      <alignment horizontal="center"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sqref="A1:F1"/>
    </sheetView>
  </sheetViews>
  <sheetFormatPr defaultRowHeight="15" x14ac:dyDescent="0.25"/>
  <cols>
    <col min="1" max="1" width="32.28515625" customWidth="1"/>
    <col min="2" max="3" width="16.85546875" customWidth="1"/>
    <col min="4" max="4" width="17.28515625" customWidth="1"/>
    <col min="5" max="5" width="5.85546875" customWidth="1"/>
    <col min="6" max="6" width="6.42578125" customWidth="1"/>
  </cols>
  <sheetData>
    <row r="1" spans="1:6" x14ac:dyDescent="0.25">
      <c r="A1" s="54" t="s">
        <v>82</v>
      </c>
      <c r="B1" s="55"/>
      <c r="C1" s="55"/>
      <c r="D1" s="55"/>
      <c r="E1" s="55"/>
      <c r="F1" s="55"/>
    </row>
    <row r="2" spans="1:6" x14ac:dyDescent="0.25">
      <c r="A2" s="1"/>
      <c r="B2" s="1"/>
      <c r="C2" s="1"/>
      <c r="D2" s="2"/>
      <c r="E2" s="1"/>
    </row>
    <row r="3" spans="1:6" x14ac:dyDescent="0.25">
      <c r="A3" s="56" t="s">
        <v>55</v>
      </c>
      <c r="B3" s="56"/>
      <c r="C3" s="56"/>
      <c r="D3" s="56"/>
      <c r="E3" s="56"/>
      <c r="F3" s="56"/>
    </row>
    <row r="4" spans="1:6" x14ac:dyDescent="0.25">
      <c r="A4" s="1"/>
      <c r="B4" s="1"/>
      <c r="C4" s="1"/>
      <c r="D4" s="2"/>
      <c r="E4" s="1"/>
    </row>
    <row r="5" spans="1:6" x14ac:dyDescent="0.25">
      <c r="A5" s="57" t="s">
        <v>59</v>
      </c>
      <c r="B5" s="57"/>
      <c r="C5" s="57"/>
      <c r="D5" s="57"/>
      <c r="E5" s="57"/>
      <c r="F5" s="57"/>
    </row>
    <row r="7" spans="1:6" ht="15.75" thickBot="1" x14ac:dyDescent="0.3"/>
    <row r="8" spans="1:6" x14ac:dyDescent="0.25">
      <c r="A8" s="58" t="s">
        <v>0</v>
      </c>
      <c r="B8" s="61" t="s">
        <v>1</v>
      </c>
      <c r="C8" s="64" t="s">
        <v>60</v>
      </c>
      <c r="D8" s="65"/>
      <c r="E8" s="65"/>
      <c r="F8" s="66"/>
    </row>
    <row r="9" spans="1:6" x14ac:dyDescent="0.25">
      <c r="A9" s="59"/>
      <c r="B9" s="62"/>
      <c r="C9" s="67"/>
      <c r="D9" s="68"/>
      <c r="E9" s="68"/>
      <c r="F9" s="69"/>
    </row>
    <row r="10" spans="1:6" ht="15.75" thickBot="1" x14ac:dyDescent="0.3">
      <c r="A10" s="59"/>
      <c r="B10" s="62"/>
      <c r="C10" s="70"/>
      <c r="D10" s="71"/>
      <c r="E10" s="71"/>
      <c r="F10" s="72"/>
    </row>
    <row r="11" spans="1:6" x14ac:dyDescent="0.25">
      <c r="A11" s="59"/>
      <c r="B11" s="62"/>
      <c r="C11" s="73" t="s">
        <v>80</v>
      </c>
      <c r="D11" s="74" t="s">
        <v>2</v>
      </c>
      <c r="E11" s="58" t="s">
        <v>81</v>
      </c>
      <c r="F11" s="77" t="s">
        <v>3</v>
      </c>
    </row>
    <row r="12" spans="1:6" x14ac:dyDescent="0.25">
      <c r="A12" s="59"/>
      <c r="B12" s="62"/>
      <c r="C12" s="59"/>
      <c r="D12" s="75"/>
      <c r="E12" s="59"/>
      <c r="F12" s="78"/>
    </row>
    <row r="13" spans="1:6" x14ac:dyDescent="0.25">
      <c r="A13" s="59"/>
      <c r="B13" s="62"/>
      <c r="C13" s="59"/>
      <c r="D13" s="75"/>
      <c r="E13" s="59"/>
      <c r="F13" s="78"/>
    </row>
    <row r="14" spans="1:6" ht="15.75" thickBot="1" x14ac:dyDescent="0.3">
      <c r="A14" s="59"/>
      <c r="B14" s="63"/>
      <c r="C14" s="60"/>
      <c r="D14" s="76"/>
      <c r="E14" s="59"/>
      <c r="F14" s="78"/>
    </row>
    <row r="15" spans="1:6" ht="15.75" thickBot="1" x14ac:dyDescent="0.3">
      <c r="A15" s="60"/>
      <c r="B15" s="52" t="s">
        <v>4</v>
      </c>
      <c r="C15" s="53"/>
      <c r="D15" s="3"/>
      <c r="E15" s="60"/>
      <c r="F15" s="79"/>
    </row>
    <row r="16" spans="1:6" ht="25.5" customHeight="1" thickBot="1" x14ac:dyDescent="0.3">
      <c r="A16" s="20" t="s">
        <v>5</v>
      </c>
      <c r="B16" s="49">
        <v>3543304.2</v>
      </c>
      <c r="C16" s="43">
        <f>C18+C25+C42+C45+C52+C69+C70+C71</f>
        <v>1771451.642</v>
      </c>
      <c r="D16" s="43">
        <f>D18+D25+D42+D45+D52+D69+D70+D71</f>
        <v>1476912.1610000001</v>
      </c>
      <c r="E16" s="22">
        <f>D16/C16*100</f>
        <v>83.372987779250934</v>
      </c>
      <c r="F16" s="22">
        <f>D16/B16*100</f>
        <v>41.681777167198909</v>
      </c>
    </row>
    <row r="17" spans="1:9" ht="22.5" customHeight="1" x14ac:dyDescent="0.25">
      <c r="A17" s="18" t="s">
        <v>6</v>
      </c>
      <c r="B17" s="23">
        <f>B18+B25+B42</f>
        <v>1098994.2139999999</v>
      </c>
      <c r="C17" s="23">
        <f t="shared" ref="C17:D17" si="0">C18+C25+C42</f>
        <v>549497.10699999996</v>
      </c>
      <c r="D17" s="23">
        <f t="shared" si="0"/>
        <v>338066.30200000003</v>
      </c>
      <c r="E17" s="15">
        <f>D17/C17*100</f>
        <v>61.522853840975735</v>
      </c>
      <c r="F17" s="15">
        <f>D17/B17*100</f>
        <v>30.761426920487867</v>
      </c>
    </row>
    <row r="18" spans="1:9" ht="21.75" customHeight="1" x14ac:dyDescent="0.25">
      <c r="A18" s="19" t="s">
        <v>7</v>
      </c>
      <c r="B18" s="24">
        <f>B19+B22</f>
        <v>1019403.414</v>
      </c>
      <c r="C18" s="24">
        <f t="shared" ref="C18:D18" si="1">C19+C22</f>
        <v>509701.70699999999</v>
      </c>
      <c r="D18" s="24">
        <f t="shared" si="1"/>
        <v>302713.505</v>
      </c>
      <c r="E18" s="15">
        <f t="shared" ref="E18:E72" si="2">D18/C18*100</f>
        <v>59.390325918606358</v>
      </c>
      <c r="F18" s="15">
        <f t="shared" ref="F18:F72" si="3">D18/B18*100</f>
        <v>29.695162959303179</v>
      </c>
    </row>
    <row r="19" spans="1:9" ht="21.75" customHeight="1" x14ac:dyDescent="0.25">
      <c r="A19" s="4" t="s">
        <v>72</v>
      </c>
      <c r="B19" s="42">
        <f>B20+B21</f>
        <v>375360.9</v>
      </c>
      <c r="C19" s="42">
        <f t="shared" ref="C19:D19" si="4">C20+C21</f>
        <v>187680.45</v>
      </c>
      <c r="D19" s="42">
        <f t="shared" si="4"/>
        <v>72742.504000000001</v>
      </c>
      <c r="E19" s="15">
        <f t="shared" si="2"/>
        <v>38.758700759722174</v>
      </c>
      <c r="F19" s="15">
        <f t="shared" si="3"/>
        <v>19.379350379861087</v>
      </c>
    </row>
    <row r="20" spans="1:9" ht="24.75" customHeight="1" x14ac:dyDescent="0.25">
      <c r="A20" s="4" t="s">
        <v>73</v>
      </c>
      <c r="B20" s="27">
        <v>310795.25</v>
      </c>
      <c r="C20" s="27">
        <v>155397.625</v>
      </c>
      <c r="D20" s="25">
        <v>66527.758000000002</v>
      </c>
      <c r="E20" s="15">
        <f t="shared" si="2"/>
        <v>42.811309374901967</v>
      </c>
      <c r="F20" s="15">
        <f t="shared" si="3"/>
        <v>21.405654687450983</v>
      </c>
    </row>
    <row r="21" spans="1:9" ht="20.25" customHeight="1" x14ac:dyDescent="0.25">
      <c r="A21" s="4" t="s">
        <v>74</v>
      </c>
      <c r="B21" s="27">
        <v>64565.65</v>
      </c>
      <c r="C21" s="27">
        <v>32282.825000000001</v>
      </c>
      <c r="D21" s="26">
        <v>6214.7460000000001</v>
      </c>
      <c r="E21" s="15">
        <f t="shared" si="2"/>
        <v>19.250936062751634</v>
      </c>
      <c r="F21" s="15">
        <f t="shared" si="3"/>
        <v>9.6254680313758172</v>
      </c>
      <c r="H21" s="3"/>
    </row>
    <row r="22" spans="1:9" ht="20.25" customHeight="1" x14ac:dyDescent="0.25">
      <c r="A22" s="4" t="s">
        <v>75</v>
      </c>
      <c r="B22" s="27">
        <f>B23+B24</f>
        <v>644042.51399999997</v>
      </c>
      <c r="C22" s="27">
        <f t="shared" ref="C22:D22" si="5">C23+C24</f>
        <v>322021.25699999998</v>
      </c>
      <c r="D22" s="27">
        <f t="shared" si="5"/>
        <v>229971.00099999999</v>
      </c>
      <c r="E22" s="15">
        <f t="shared" si="2"/>
        <v>71.414851038855488</v>
      </c>
      <c r="F22" s="15">
        <f t="shared" si="3"/>
        <v>35.707425519427744</v>
      </c>
      <c r="H22" s="3"/>
    </row>
    <row r="23" spans="1:9" ht="22.5" customHeight="1" x14ac:dyDescent="0.25">
      <c r="A23" s="5" t="s">
        <v>76</v>
      </c>
      <c r="B23" s="27">
        <v>614900.75399999996</v>
      </c>
      <c r="C23" s="27">
        <v>307450.37699999998</v>
      </c>
      <c r="D23" s="29">
        <v>221646.22099999999</v>
      </c>
      <c r="E23" s="15">
        <f t="shared" si="2"/>
        <v>72.09170571288648</v>
      </c>
      <c r="F23" s="15">
        <f t="shared" si="3"/>
        <v>36.04585285644324</v>
      </c>
      <c r="H23" s="3"/>
    </row>
    <row r="24" spans="1:9" ht="24.75" customHeight="1" x14ac:dyDescent="0.25">
      <c r="A24" s="5" t="s">
        <v>77</v>
      </c>
      <c r="B24" s="51">
        <v>29141.759999999998</v>
      </c>
      <c r="C24" s="27">
        <v>14570.88</v>
      </c>
      <c r="D24" s="25">
        <v>8324.7800000000007</v>
      </c>
      <c r="E24" s="15">
        <f t="shared" si="2"/>
        <v>57.132994026441786</v>
      </c>
      <c r="F24" s="15">
        <f t="shared" si="3"/>
        <v>28.566497013220893</v>
      </c>
      <c r="H24" s="3"/>
    </row>
    <row r="25" spans="1:9" ht="27" customHeight="1" x14ac:dyDescent="0.25">
      <c r="A25" s="17" t="s">
        <v>8</v>
      </c>
      <c r="B25" s="25">
        <f>B26+B29+B30+B31+B32+B33+B34+B35+B36+B37+B38+B39+B40+B41</f>
        <v>55590.8</v>
      </c>
      <c r="C25" s="25">
        <f>C26+C29+C30+C31+C32+C33+C34+C35+C36+C37+C38+C39+C40+C41</f>
        <v>27795.4</v>
      </c>
      <c r="D25" s="25">
        <f t="shared" ref="D25" si="6">D26+D29+D30+D31+D32+D33+D34+D35+D36+D37+D38+D39+D40+D41</f>
        <v>23303.787</v>
      </c>
      <c r="E25" s="15">
        <f t="shared" si="2"/>
        <v>83.840444821805036</v>
      </c>
      <c r="F25" s="15">
        <f t="shared" si="3"/>
        <v>41.920222410902518</v>
      </c>
      <c r="I25" t="s">
        <v>53</v>
      </c>
    </row>
    <row r="26" spans="1:9" ht="53.25" customHeight="1" x14ac:dyDescent="0.25">
      <c r="A26" s="4" t="s">
        <v>9</v>
      </c>
      <c r="B26" s="27">
        <f>B27</f>
        <v>3500</v>
      </c>
      <c r="C26" s="27">
        <f t="shared" ref="C26:D26" si="7">C27</f>
        <v>1750</v>
      </c>
      <c r="D26" s="27">
        <f t="shared" si="7"/>
        <v>4100.7</v>
      </c>
      <c r="E26" s="15" t="s">
        <v>13</v>
      </c>
      <c r="F26" s="15" t="s">
        <v>13</v>
      </c>
    </row>
    <row r="27" spans="1:9" x14ac:dyDescent="0.25">
      <c r="A27" s="4" t="s">
        <v>10</v>
      </c>
      <c r="B27" s="27">
        <v>3500</v>
      </c>
      <c r="C27" s="27">
        <v>1750</v>
      </c>
      <c r="D27" s="25">
        <v>4100.7</v>
      </c>
      <c r="E27" s="15" t="s">
        <v>13</v>
      </c>
      <c r="F27" s="15" t="s">
        <v>13</v>
      </c>
    </row>
    <row r="28" spans="1:9" ht="21" customHeight="1" x14ac:dyDescent="0.25">
      <c r="A28" s="4" t="s">
        <v>11</v>
      </c>
      <c r="B28" s="30"/>
      <c r="C28" s="30"/>
      <c r="D28" s="25"/>
      <c r="E28" s="15" t="s">
        <v>13</v>
      </c>
      <c r="F28" s="15" t="s">
        <v>13</v>
      </c>
    </row>
    <row r="29" spans="1:9" ht="108" customHeight="1" x14ac:dyDescent="0.25">
      <c r="A29" s="4" t="s">
        <v>12</v>
      </c>
      <c r="B29" s="27">
        <v>100</v>
      </c>
      <c r="C29" s="27">
        <v>50</v>
      </c>
      <c r="D29" s="25"/>
      <c r="E29" s="15" t="s">
        <v>13</v>
      </c>
      <c r="F29" s="15" t="s">
        <v>13</v>
      </c>
    </row>
    <row r="30" spans="1:9" ht="44.25" customHeight="1" x14ac:dyDescent="0.25">
      <c r="A30" s="4" t="s">
        <v>14</v>
      </c>
      <c r="B30" s="27">
        <v>200</v>
      </c>
      <c r="C30" s="27">
        <v>100</v>
      </c>
      <c r="D30" s="25">
        <v>45</v>
      </c>
      <c r="E30" s="15">
        <f t="shared" si="2"/>
        <v>45</v>
      </c>
      <c r="F30" s="15">
        <f t="shared" si="3"/>
        <v>22.5</v>
      </c>
    </row>
    <row r="31" spans="1:9" ht="36" customHeight="1" x14ac:dyDescent="0.25">
      <c r="A31" s="4" t="s">
        <v>57</v>
      </c>
      <c r="B31" s="27">
        <v>8237.2000000000007</v>
      </c>
      <c r="C31" s="27">
        <v>4118.6000000000004</v>
      </c>
      <c r="D31" s="25">
        <v>4343</v>
      </c>
      <c r="E31" s="15" t="s">
        <v>13</v>
      </c>
      <c r="F31" s="15">
        <f t="shared" si="3"/>
        <v>52.724226678968577</v>
      </c>
    </row>
    <row r="32" spans="1:9" ht="36.75" customHeight="1" x14ac:dyDescent="0.25">
      <c r="A32" s="4" t="s">
        <v>15</v>
      </c>
      <c r="B32" s="27">
        <v>10005.200000000001</v>
      </c>
      <c r="C32" s="27">
        <v>5002.6000000000004</v>
      </c>
      <c r="D32" s="25">
        <v>4786.05</v>
      </c>
      <c r="E32" s="15">
        <f t="shared" si="2"/>
        <v>95.671250949506245</v>
      </c>
      <c r="F32" s="15">
        <f t="shared" si="3"/>
        <v>47.835625474753122</v>
      </c>
      <c r="H32" t="s">
        <v>53</v>
      </c>
    </row>
    <row r="33" spans="1:6" ht="34.5" customHeight="1" x14ac:dyDescent="0.25">
      <c r="A33" s="4" t="s">
        <v>16</v>
      </c>
      <c r="B33" s="27">
        <v>300</v>
      </c>
      <c r="C33" s="27">
        <v>150</v>
      </c>
      <c r="D33" s="25">
        <v>238</v>
      </c>
      <c r="E33" s="15" t="s">
        <v>13</v>
      </c>
      <c r="F33" s="15">
        <f t="shared" si="3"/>
        <v>79.333333333333329</v>
      </c>
    </row>
    <row r="34" spans="1:6" ht="63.75" customHeight="1" x14ac:dyDescent="0.25">
      <c r="A34" s="5" t="s">
        <v>17</v>
      </c>
      <c r="B34" s="27">
        <v>10820</v>
      </c>
      <c r="C34" s="27">
        <v>5410</v>
      </c>
      <c r="D34" s="25">
        <v>5030</v>
      </c>
      <c r="E34" s="15">
        <v>92.9</v>
      </c>
      <c r="F34" s="15">
        <f t="shared" si="3"/>
        <v>46.487985212569313</v>
      </c>
    </row>
    <row r="35" spans="1:6" ht="57.75" customHeight="1" x14ac:dyDescent="0.25">
      <c r="A35" s="4" t="s">
        <v>18</v>
      </c>
      <c r="B35" s="27">
        <v>1015</v>
      </c>
      <c r="C35" s="27">
        <v>507.5</v>
      </c>
      <c r="D35" s="25">
        <v>250</v>
      </c>
      <c r="E35" s="15">
        <f t="shared" si="2"/>
        <v>49.261083743842363</v>
      </c>
      <c r="F35" s="15">
        <f t="shared" si="3"/>
        <v>24.630541871921181</v>
      </c>
    </row>
    <row r="36" spans="1:6" ht="33.75" customHeight="1" x14ac:dyDescent="0.25">
      <c r="A36" s="4" t="s">
        <v>19</v>
      </c>
      <c r="B36" s="27">
        <v>18000</v>
      </c>
      <c r="C36" s="27">
        <v>9000</v>
      </c>
      <c r="D36" s="25">
        <v>2817.0369999999998</v>
      </c>
      <c r="E36" s="15">
        <f t="shared" si="2"/>
        <v>31.30041111111111</v>
      </c>
      <c r="F36" s="15">
        <f t="shared" si="3"/>
        <v>15.650205555555555</v>
      </c>
    </row>
    <row r="37" spans="1:6" ht="57.75" customHeight="1" x14ac:dyDescent="0.25">
      <c r="A37" s="4" t="s">
        <v>20</v>
      </c>
      <c r="B37" s="27">
        <v>350</v>
      </c>
      <c r="C37" s="27">
        <v>175</v>
      </c>
      <c r="D37" s="25" t="s">
        <v>56</v>
      </c>
      <c r="E37" s="15" t="s">
        <v>13</v>
      </c>
      <c r="F37" s="15" t="s">
        <v>13</v>
      </c>
    </row>
    <row r="38" spans="1:6" ht="23.25" customHeight="1" x14ac:dyDescent="0.25">
      <c r="A38" s="9" t="s">
        <v>50</v>
      </c>
      <c r="B38" s="27">
        <v>2163.4</v>
      </c>
      <c r="C38" s="27">
        <v>1081.7</v>
      </c>
      <c r="D38" s="25">
        <v>869</v>
      </c>
      <c r="E38" s="15">
        <f t="shared" si="2"/>
        <v>80.336507349542387</v>
      </c>
      <c r="F38" s="15">
        <f t="shared" si="3"/>
        <v>40.168253674771194</v>
      </c>
    </row>
    <row r="39" spans="1:6" ht="39.75" customHeight="1" x14ac:dyDescent="0.25">
      <c r="A39" s="9" t="s">
        <v>79</v>
      </c>
      <c r="B39" s="27">
        <v>150</v>
      </c>
      <c r="C39" s="27">
        <v>75</v>
      </c>
      <c r="D39" s="25">
        <v>200</v>
      </c>
      <c r="E39" s="15" t="s">
        <v>13</v>
      </c>
      <c r="F39" s="15" t="s">
        <v>13</v>
      </c>
    </row>
    <row r="40" spans="1:6" ht="30" customHeight="1" x14ac:dyDescent="0.25">
      <c r="A40" s="9" t="s">
        <v>61</v>
      </c>
      <c r="B40" s="27"/>
      <c r="C40" s="27"/>
      <c r="D40" s="25"/>
      <c r="E40" s="15"/>
      <c r="F40" s="15"/>
    </row>
    <row r="41" spans="1:6" ht="30.75" customHeight="1" x14ac:dyDescent="0.25">
      <c r="A41" s="9" t="s">
        <v>78</v>
      </c>
      <c r="B41" s="27">
        <v>750</v>
      </c>
      <c r="C41" s="27">
        <v>375</v>
      </c>
      <c r="D41" s="25">
        <v>625</v>
      </c>
      <c r="E41" s="15" t="s">
        <v>13</v>
      </c>
      <c r="F41" s="15">
        <f t="shared" si="3"/>
        <v>83.333333333333343</v>
      </c>
    </row>
    <row r="42" spans="1:6" ht="24.75" customHeight="1" x14ac:dyDescent="0.25">
      <c r="A42" s="17" t="s">
        <v>21</v>
      </c>
      <c r="B42" s="25">
        <f>B43+B44</f>
        <v>24000</v>
      </c>
      <c r="C42" s="25">
        <f t="shared" ref="C42:D42" si="8">C43+C44</f>
        <v>12000</v>
      </c>
      <c r="D42" s="25">
        <f t="shared" si="8"/>
        <v>12049.01</v>
      </c>
      <c r="E42" s="15" t="s">
        <v>13</v>
      </c>
      <c r="F42" s="15">
        <f t="shared" si="3"/>
        <v>50.204208333333334</v>
      </c>
    </row>
    <row r="43" spans="1:6" ht="90" customHeight="1" x14ac:dyDescent="0.25">
      <c r="A43" s="4" t="s">
        <v>22</v>
      </c>
      <c r="B43" s="27">
        <v>10000</v>
      </c>
      <c r="C43" s="27">
        <v>5000</v>
      </c>
      <c r="D43" s="25">
        <v>5704.2</v>
      </c>
      <c r="E43" s="15" t="s">
        <v>13</v>
      </c>
      <c r="F43" s="15">
        <f t="shared" si="3"/>
        <v>57.041999999999994</v>
      </c>
    </row>
    <row r="44" spans="1:6" ht="109.5" customHeight="1" x14ac:dyDescent="0.25">
      <c r="A44" s="4" t="s">
        <v>23</v>
      </c>
      <c r="B44" s="27">
        <v>14000</v>
      </c>
      <c r="C44" s="27">
        <v>7000</v>
      </c>
      <c r="D44" s="25">
        <v>6344.81</v>
      </c>
      <c r="E44" s="15">
        <f t="shared" si="2"/>
        <v>90.640142857142862</v>
      </c>
      <c r="F44" s="15">
        <f t="shared" si="3"/>
        <v>45.320071428571431</v>
      </c>
    </row>
    <row r="45" spans="1:6" ht="27.75" customHeight="1" x14ac:dyDescent="0.25">
      <c r="A45" s="17" t="s">
        <v>24</v>
      </c>
      <c r="B45" s="25">
        <f>B46+B47+B48+B49+B50+B51</f>
        <v>1938873.7</v>
      </c>
      <c r="C45" s="25">
        <f t="shared" ref="C45:D45" si="9">C46+C47+C48+C49+C50+C51</f>
        <v>969436.9</v>
      </c>
      <c r="D45" s="31">
        <f t="shared" si="9"/>
        <v>969226</v>
      </c>
      <c r="E45" s="15">
        <f t="shared" si="2"/>
        <v>99.97824510290458</v>
      </c>
      <c r="F45" s="15">
        <v>49.9</v>
      </c>
    </row>
    <row r="46" spans="1:6" ht="58.5" customHeight="1" x14ac:dyDescent="0.25">
      <c r="A46" s="9" t="s">
        <v>25</v>
      </c>
      <c r="B46" s="25">
        <v>1932990.8</v>
      </c>
      <c r="C46" s="25">
        <v>966495.4</v>
      </c>
      <c r="D46" s="34">
        <v>966496.4</v>
      </c>
      <c r="E46" s="15">
        <f t="shared" si="2"/>
        <v>100.00010346660729</v>
      </c>
      <c r="F46" s="15">
        <v>49.9</v>
      </c>
    </row>
    <row r="47" spans="1:6" ht="21" customHeight="1" x14ac:dyDescent="0.25">
      <c r="A47" s="9" t="s">
        <v>68</v>
      </c>
      <c r="B47" s="32"/>
      <c r="C47" s="32"/>
      <c r="D47" s="28"/>
      <c r="E47" s="15"/>
      <c r="F47" s="15"/>
    </row>
    <row r="48" spans="1:6" ht="16.5" customHeight="1" x14ac:dyDescent="0.25">
      <c r="A48" s="9" t="s">
        <v>67</v>
      </c>
      <c r="B48" s="28"/>
      <c r="C48" s="28"/>
      <c r="D48" s="25"/>
      <c r="E48" s="15"/>
      <c r="F48" s="15"/>
    </row>
    <row r="49" spans="1:6" ht="18.75" customHeight="1" x14ac:dyDescent="0.25">
      <c r="A49" s="10" t="s">
        <v>69</v>
      </c>
      <c r="B49" s="32">
        <v>5882.9</v>
      </c>
      <c r="C49" s="32">
        <v>2941.5</v>
      </c>
      <c r="D49" s="25">
        <v>2729.6</v>
      </c>
      <c r="E49" s="15">
        <f t="shared" si="2"/>
        <v>92.796192418833925</v>
      </c>
      <c r="F49" s="15">
        <f t="shared" si="3"/>
        <v>46.398884903703959</v>
      </c>
    </row>
    <row r="50" spans="1:6" ht="38.25" customHeight="1" x14ac:dyDescent="0.25">
      <c r="A50" s="10" t="s">
        <v>70</v>
      </c>
      <c r="B50" s="32"/>
      <c r="C50" s="32"/>
      <c r="D50" s="25"/>
      <c r="E50" s="15"/>
      <c r="F50" s="15"/>
    </row>
    <row r="51" spans="1:6" ht="26.25" customHeight="1" x14ac:dyDescent="0.25">
      <c r="A51" s="10" t="s">
        <v>71</v>
      </c>
      <c r="B51" s="33"/>
      <c r="C51" s="33"/>
      <c r="D51" s="25"/>
      <c r="E51" s="15"/>
      <c r="F51" s="15"/>
    </row>
    <row r="52" spans="1:6" ht="26.25" customHeight="1" x14ac:dyDescent="0.25">
      <c r="A52" s="17" t="s">
        <v>26</v>
      </c>
      <c r="B52" s="25">
        <f>B53+B58+B67+B68</f>
        <v>292525.27</v>
      </c>
      <c r="C52" s="25">
        <f t="shared" ref="C52:D52" si="10">C53+C58+C67+C68</f>
        <v>146262.63500000001</v>
      </c>
      <c r="D52" s="25">
        <f t="shared" si="10"/>
        <v>86157.271999999997</v>
      </c>
      <c r="E52" s="15">
        <f t="shared" si="2"/>
        <v>58.905866149615036</v>
      </c>
      <c r="F52" s="15">
        <f t="shared" si="3"/>
        <v>29.452933074807518</v>
      </c>
    </row>
    <row r="53" spans="1:6" ht="26.25" customHeight="1" x14ac:dyDescent="0.25">
      <c r="A53" s="4" t="s">
        <v>27</v>
      </c>
      <c r="B53" s="25">
        <f>B54+B55+B56+B57</f>
        <v>80000</v>
      </c>
      <c r="C53" s="25">
        <f t="shared" ref="C53:D53" si="11">C54+C55+C56+C57</f>
        <v>40000</v>
      </c>
      <c r="D53" s="25">
        <f t="shared" si="11"/>
        <v>15057.260999999999</v>
      </c>
      <c r="E53" s="15">
        <f t="shared" si="2"/>
        <v>37.643152499999999</v>
      </c>
      <c r="F53" s="15">
        <f t="shared" si="3"/>
        <v>18.82157625</v>
      </c>
    </row>
    <row r="54" spans="1:6" ht="33" customHeight="1" x14ac:dyDescent="0.25">
      <c r="A54" s="4" t="s">
        <v>28</v>
      </c>
      <c r="B54" s="25">
        <v>39677.800000000003</v>
      </c>
      <c r="C54" s="25">
        <v>19838.900000000001</v>
      </c>
      <c r="D54" s="29">
        <v>5246.0569999999998</v>
      </c>
      <c r="E54" s="15">
        <f t="shared" si="2"/>
        <v>26.443285666039952</v>
      </c>
      <c r="F54" s="15">
        <f t="shared" si="3"/>
        <v>13.221642833019976</v>
      </c>
    </row>
    <row r="55" spans="1:6" ht="54" customHeight="1" x14ac:dyDescent="0.25">
      <c r="A55" s="4" t="s">
        <v>29</v>
      </c>
      <c r="B55" s="27">
        <v>3700</v>
      </c>
      <c r="C55" s="27">
        <v>1850</v>
      </c>
      <c r="D55" s="25" t="s">
        <v>56</v>
      </c>
      <c r="E55" s="15" t="s">
        <v>13</v>
      </c>
      <c r="F55" s="15" t="s">
        <v>13</v>
      </c>
    </row>
    <row r="56" spans="1:6" ht="21.75" customHeight="1" x14ac:dyDescent="0.25">
      <c r="A56" s="4" t="s">
        <v>30</v>
      </c>
      <c r="B56" s="50">
        <v>36622.199999999997</v>
      </c>
      <c r="C56" s="27">
        <v>18311.099999999999</v>
      </c>
      <c r="D56" s="25">
        <v>9811.2039999999997</v>
      </c>
      <c r="E56" s="15">
        <f t="shared" si="2"/>
        <v>53.580636881454424</v>
      </c>
      <c r="F56" s="15">
        <f t="shared" si="3"/>
        <v>26.790318440727212</v>
      </c>
    </row>
    <row r="57" spans="1:6" ht="22.5" customHeight="1" x14ac:dyDescent="0.25">
      <c r="A57" s="4" t="s">
        <v>31</v>
      </c>
      <c r="B57" s="27"/>
      <c r="C57" s="27"/>
      <c r="D57" s="25"/>
      <c r="E57" s="15"/>
      <c r="F57" s="15"/>
    </row>
    <row r="58" spans="1:6" ht="26.25" customHeight="1" x14ac:dyDescent="0.25">
      <c r="A58" s="9" t="s">
        <v>32</v>
      </c>
      <c r="B58" s="25">
        <f>B59+B64+B65+B66</f>
        <v>62300</v>
      </c>
      <c r="C58" s="25">
        <f t="shared" ref="C58" si="12">C59+C64+C65+C66</f>
        <v>31150</v>
      </c>
      <c r="D58" s="25">
        <f>D59+D64+D65+D66</f>
        <v>26408.759000000002</v>
      </c>
      <c r="E58" s="15">
        <f t="shared" si="2"/>
        <v>84.779322632423757</v>
      </c>
      <c r="F58" s="15">
        <f t="shared" si="3"/>
        <v>42.389661316211878</v>
      </c>
    </row>
    <row r="59" spans="1:6" ht="21" customHeight="1" x14ac:dyDescent="0.25">
      <c r="A59" s="4" t="s">
        <v>33</v>
      </c>
      <c r="B59" s="25">
        <f>B60+B61+B62+B63</f>
        <v>12300</v>
      </c>
      <c r="C59" s="25">
        <f>C60+C61+C62+C63</f>
        <v>6150</v>
      </c>
      <c r="D59" s="25">
        <f t="shared" ref="D59" si="13">D60+D61+D62+D63</f>
        <v>2513.4690000000001</v>
      </c>
      <c r="E59" s="15">
        <f t="shared" si="2"/>
        <v>40.869414634146345</v>
      </c>
      <c r="F59" s="15">
        <f t="shared" si="3"/>
        <v>20.434707317073173</v>
      </c>
    </row>
    <row r="60" spans="1:6" ht="28.5" customHeight="1" x14ac:dyDescent="0.25">
      <c r="A60" s="4" t="s">
        <v>34</v>
      </c>
      <c r="B60" s="27">
        <v>4000</v>
      </c>
      <c r="C60" s="27">
        <v>2000</v>
      </c>
      <c r="D60" s="25">
        <v>80</v>
      </c>
      <c r="E60" s="15">
        <f t="shared" si="2"/>
        <v>4</v>
      </c>
      <c r="F60" s="15">
        <f t="shared" si="3"/>
        <v>2</v>
      </c>
    </row>
    <row r="61" spans="1:6" ht="23.25" customHeight="1" x14ac:dyDescent="0.25">
      <c r="A61" s="4" t="s">
        <v>51</v>
      </c>
      <c r="B61" s="30">
        <v>1300</v>
      </c>
      <c r="C61" s="30">
        <v>650</v>
      </c>
      <c r="D61" s="25">
        <v>646.07899999999995</v>
      </c>
      <c r="E61" s="15">
        <f t="shared" si="2"/>
        <v>99.396769230769223</v>
      </c>
      <c r="F61" s="15">
        <f t="shared" si="3"/>
        <v>49.698384615384612</v>
      </c>
    </row>
    <row r="62" spans="1:6" ht="17.25" customHeight="1" x14ac:dyDescent="0.25">
      <c r="A62" s="4" t="s">
        <v>52</v>
      </c>
      <c r="B62" s="27">
        <v>3000</v>
      </c>
      <c r="C62" s="27">
        <v>1500</v>
      </c>
      <c r="D62" s="25">
        <v>560.79999999999995</v>
      </c>
      <c r="E62" s="15">
        <f t="shared" si="2"/>
        <v>37.386666666666663</v>
      </c>
      <c r="F62" s="15">
        <f t="shared" si="3"/>
        <v>18.693333333333332</v>
      </c>
    </row>
    <row r="63" spans="1:6" ht="38.25" customHeight="1" x14ac:dyDescent="0.25">
      <c r="A63" s="4" t="s">
        <v>35</v>
      </c>
      <c r="B63" s="27">
        <v>4000</v>
      </c>
      <c r="C63" s="27">
        <v>2000</v>
      </c>
      <c r="D63" s="25">
        <v>1226.5899999999999</v>
      </c>
      <c r="E63" s="15">
        <f t="shared" si="2"/>
        <v>61.329499999999996</v>
      </c>
      <c r="F63" s="15">
        <f t="shared" si="3"/>
        <v>30.664749999999998</v>
      </c>
    </row>
    <row r="64" spans="1:6" ht="47.25" customHeight="1" x14ac:dyDescent="0.25">
      <c r="A64" s="4" t="s">
        <v>36</v>
      </c>
      <c r="B64" s="25">
        <v>5000</v>
      </c>
      <c r="C64" s="25">
        <v>2500</v>
      </c>
      <c r="D64" s="34">
        <v>5476.2669999999998</v>
      </c>
      <c r="E64" s="15" t="s">
        <v>13</v>
      </c>
      <c r="F64" s="15" t="s">
        <v>13</v>
      </c>
    </row>
    <row r="65" spans="1:9" ht="23.25" customHeight="1" x14ac:dyDescent="0.25">
      <c r="A65" s="4" t="s">
        <v>62</v>
      </c>
      <c r="B65" s="25">
        <v>45000</v>
      </c>
      <c r="C65" s="25">
        <v>22500</v>
      </c>
      <c r="D65" s="34">
        <v>16636.95</v>
      </c>
      <c r="E65" s="15">
        <f t="shared" si="2"/>
        <v>73.942000000000007</v>
      </c>
      <c r="F65" s="15">
        <f t="shared" si="3"/>
        <v>36.971000000000004</v>
      </c>
    </row>
    <row r="66" spans="1:9" ht="20.25" customHeight="1" x14ac:dyDescent="0.25">
      <c r="A66" s="4" t="s">
        <v>63</v>
      </c>
      <c r="B66" s="35"/>
      <c r="C66" s="35"/>
      <c r="D66" s="29">
        <v>1782.0730000000001</v>
      </c>
      <c r="E66" s="15" t="s">
        <v>13</v>
      </c>
      <c r="F66" s="15" t="s">
        <v>13</v>
      </c>
    </row>
    <row r="67" spans="1:9" ht="59.25" customHeight="1" x14ac:dyDescent="0.25">
      <c r="A67" s="4" t="s">
        <v>37</v>
      </c>
      <c r="B67" s="25">
        <v>7000</v>
      </c>
      <c r="C67" s="25">
        <v>3500</v>
      </c>
      <c r="D67" s="29">
        <v>300</v>
      </c>
      <c r="E67" s="15">
        <f t="shared" si="2"/>
        <v>8.5714285714285712</v>
      </c>
      <c r="F67" s="15">
        <f t="shared" si="3"/>
        <v>4.2857142857142856</v>
      </c>
      <c r="H67" s="3"/>
    </row>
    <row r="68" spans="1:9" ht="42.75" customHeight="1" x14ac:dyDescent="0.25">
      <c r="A68" s="4" t="s">
        <v>38</v>
      </c>
      <c r="B68" s="25">
        <v>143225.26999999999</v>
      </c>
      <c r="C68" s="25">
        <v>71612.634999999995</v>
      </c>
      <c r="D68" s="29">
        <v>44391.252</v>
      </c>
      <c r="E68" s="15">
        <f t="shared" si="2"/>
        <v>61.988016500160903</v>
      </c>
      <c r="F68" s="15">
        <f t="shared" si="3"/>
        <v>30.994008250080451</v>
      </c>
    </row>
    <row r="69" spans="1:9" ht="46.5" customHeight="1" x14ac:dyDescent="0.25">
      <c r="A69" s="4" t="s">
        <v>39</v>
      </c>
      <c r="B69" s="35">
        <v>204314</v>
      </c>
      <c r="C69" s="35">
        <v>102156.5</v>
      </c>
      <c r="D69" s="31">
        <v>81755.990000000005</v>
      </c>
      <c r="E69" s="15">
        <f t="shared" si="2"/>
        <v>80.030140030247708</v>
      </c>
      <c r="F69" s="15">
        <f t="shared" si="3"/>
        <v>40.014874164276563</v>
      </c>
    </row>
    <row r="70" spans="1:9" ht="34.5" customHeight="1" x14ac:dyDescent="0.25">
      <c r="A70" s="4" t="s">
        <v>40</v>
      </c>
      <c r="B70" s="35">
        <v>2600</v>
      </c>
      <c r="C70" s="35">
        <v>1300</v>
      </c>
      <c r="D70" s="25">
        <v>20</v>
      </c>
      <c r="E70" s="15">
        <f t="shared" si="2"/>
        <v>1.5384615384615385</v>
      </c>
      <c r="F70" s="15">
        <f t="shared" si="3"/>
        <v>0.76923076923076927</v>
      </c>
    </row>
    <row r="71" spans="1:9" ht="66" customHeight="1" x14ac:dyDescent="0.25">
      <c r="A71" s="4" t="s">
        <v>41</v>
      </c>
      <c r="B71" s="25">
        <f>B72</f>
        <v>5997</v>
      </c>
      <c r="C71" s="25">
        <f>C72</f>
        <v>2798.5</v>
      </c>
      <c r="D71" s="25">
        <f>D72</f>
        <v>1686.597</v>
      </c>
      <c r="E71" s="15">
        <f t="shared" si="2"/>
        <v>60.267893514382706</v>
      </c>
      <c r="F71" s="15">
        <f t="shared" si="3"/>
        <v>28.124012006003003</v>
      </c>
    </row>
    <row r="72" spans="1:9" ht="27.75" customHeight="1" x14ac:dyDescent="0.25">
      <c r="A72" s="4" t="s">
        <v>42</v>
      </c>
      <c r="B72" s="25">
        <v>5997</v>
      </c>
      <c r="C72" s="25">
        <v>2798.5</v>
      </c>
      <c r="D72" s="31">
        <v>1686.597</v>
      </c>
      <c r="E72" s="15">
        <f t="shared" si="2"/>
        <v>60.267893514382706</v>
      </c>
      <c r="F72" s="16">
        <f t="shared" si="3"/>
        <v>28.124012006003003</v>
      </c>
    </row>
    <row r="73" spans="1:9" ht="15.75" thickBot="1" x14ac:dyDescent="0.3">
      <c r="A73" s="11"/>
      <c r="B73" s="36"/>
      <c r="C73" s="36"/>
      <c r="D73" s="37"/>
      <c r="E73" s="38"/>
      <c r="F73" s="44"/>
    </row>
    <row r="74" spans="1:9" ht="31.5" customHeight="1" thickBot="1" x14ac:dyDescent="0.3">
      <c r="A74" s="12" t="s">
        <v>43</v>
      </c>
      <c r="B74" s="48">
        <f>B75+B77+B80+B81</f>
        <v>2052328.449</v>
      </c>
      <c r="C74" s="48">
        <f t="shared" ref="C74" si="14">C75+C77+C80+C81</f>
        <v>2052328.449</v>
      </c>
      <c r="D74" s="48">
        <f>D75+D77+D80+D81</f>
        <v>1416457.9569999999</v>
      </c>
      <c r="E74" s="46">
        <f>D74/C74*100</f>
        <v>69.017118468058612</v>
      </c>
      <c r="F74" s="45">
        <f>D74/B74*100</f>
        <v>69.017118468058612</v>
      </c>
    </row>
    <row r="75" spans="1:9" ht="24.75" customHeight="1" x14ac:dyDescent="0.25">
      <c r="A75" s="13" t="s">
        <v>44</v>
      </c>
      <c r="B75" s="39">
        <f>B76</f>
        <v>234221.58100000001</v>
      </c>
      <c r="C75" s="39">
        <f>C76</f>
        <v>234221.58100000001</v>
      </c>
      <c r="D75" s="39">
        <f t="shared" ref="D75" si="15">D76</f>
        <v>234210.47700000001</v>
      </c>
      <c r="E75" s="15">
        <v>99.9</v>
      </c>
      <c r="F75" s="15">
        <v>99.9</v>
      </c>
    </row>
    <row r="76" spans="1:9" ht="49.5" customHeight="1" x14ac:dyDescent="0.25">
      <c r="A76" s="10" t="s">
        <v>58</v>
      </c>
      <c r="B76" s="39">
        <v>234221.58100000001</v>
      </c>
      <c r="C76" s="39">
        <v>234221.58100000001</v>
      </c>
      <c r="D76" s="39">
        <v>234210.47700000001</v>
      </c>
      <c r="E76" s="15">
        <v>99.9</v>
      </c>
      <c r="F76" s="15">
        <v>99.9</v>
      </c>
      <c r="I76" t="s">
        <v>54</v>
      </c>
    </row>
    <row r="77" spans="1:9" ht="24.75" customHeight="1" x14ac:dyDescent="0.25">
      <c r="A77" s="6" t="s">
        <v>45</v>
      </c>
      <c r="B77" s="39">
        <f>B78+B79</f>
        <v>744000</v>
      </c>
      <c r="C77" s="39">
        <f>C78+C79</f>
        <v>744000</v>
      </c>
      <c r="D77" s="39">
        <f>D78+D79</f>
        <v>108140.61199999999</v>
      </c>
      <c r="E77" s="15">
        <f t="shared" ref="E77:E79" si="16">D77/C77*100</f>
        <v>14.535028494623656</v>
      </c>
      <c r="F77" s="15">
        <f t="shared" ref="F77:F79" si="17">D77/B77*100</f>
        <v>14.535028494623656</v>
      </c>
    </row>
    <row r="78" spans="1:9" ht="26.25" customHeight="1" x14ac:dyDescent="0.25">
      <c r="A78" s="4" t="s">
        <v>64</v>
      </c>
      <c r="B78" s="39">
        <v>700000</v>
      </c>
      <c r="C78" s="39">
        <v>700000</v>
      </c>
      <c r="D78" s="40">
        <v>99539.932000000001</v>
      </c>
      <c r="E78" s="15">
        <f t="shared" si="16"/>
        <v>14.219990285714285</v>
      </c>
      <c r="F78" s="15">
        <f t="shared" si="17"/>
        <v>14.219990285714285</v>
      </c>
    </row>
    <row r="79" spans="1:9" ht="21.75" customHeight="1" x14ac:dyDescent="0.25">
      <c r="A79" s="4" t="s">
        <v>65</v>
      </c>
      <c r="B79" s="30">
        <v>44000</v>
      </c>
      <c r="C79" s="30">
        <v>44000</v>
      </c>
      <c r="D79" s="35">
        <v>8600.68</v>
      </c>
      <c r="E79" s="16">
        <f t="shared" si="16"/>
        <v>19.547000000000001</v>
      </c>
      <c r="F79" s="16">
        <f t="shared" si="17"/>
        <v>19.547000000000001</v>
      </c>
    </row>
    <row r="80" spans="1:9" ht="36" customHeight="1" x14ac:dyDescent="0.25">
      <c r="A80" s="8" t="s">
        <v>66</v>
      </c>
      <c r="B80" s="30"/>
      <c r="C80" s="30"/>
      <c r="D80" s="40"/>
      <c r="E80" s="15"/>
      <c r="F80" s="15"/>
    </row>
    <row r="81" spans="1:6" ht="26.25" customHeight="1" x14ac:dyDescent="0.25">
      <c r="A81" s="14" t="s">
        <v>46</v>
      </c>
      <c r="B81" s="30">
        <f>B82+B83</f>
        <v>1074106.868</v>
      </c>
      <c r="C81" s="30">
        <f>C82+C83</f>
        <v>1074106.868</v>
      </c>
      <c r="D81" s="30">
        <f>D82+D83</f>
        <v>1074106.868</v>
      </c>
      <c r="E81" s="15" t="s">
        <v>13</v>
      </c>
      <c r="F81" s="15" t="s">
        <v>13</v>
      </c>
    </row>
    <row r="82" spans="1:6" ht="21" customHeight="1" x14ac:dyDescent="0.25">
      <c r="A82" s="4" t="s">
        <v>47</v>
      </c>
      <c r="B82" s="30">
        <v>240000</v>
      </c>
      <c r="C82" s="30">
        <v>240000</v>
      </c>
      <c r="D82" s="30">
        <v>240000</v>
      </c>
      <c r="E82" s="15" t="s">
        <v>13</v>
      </c>
      <c r="F82" s="15" t="s">
        <v>13</v>
      </c>
    </row>
    <row r="83" spans="1:6" ht="28.5" customHeight="1" thickBot="1" x14ac:dyDescent="0.3">
      <c r="A83" s="7" t="s">
        <v>48</v>
      </c>
      <c r="B83" s="41">
        <v>834106.86800000002</v>
      </c>
      <c r="C83" s="41">
        <v>834106.86800000002</v>
      </c>
      <c r="D83" s="41">
        <v>834106.86800000002</v>
      </c>
      <c r="E83" s="15" t="s">
        <v>13</v>
      </c>
      <c r="F83" s="15" t="s">
        <v>13</v>
      </c>
    </row>
    <row r="84" spans="1:6" ht="30" customHeight="1" thickBot="1" x14ac:dyDescent="0.3">
      <c r="A84" s="21" t="s">
        <v>49</v>
      </c>
      <c r="B84" s="48">
        <f>B16+B74</f>
        <v>5595632.6490000002</v>
      </c>
      <c r="C84" s="48">
        <f t="shared" ref="C84:D84" si="18">C16+C74</f>
        <v>3823780.091</v>
      </c>
      <c r="D84" s="48">
        <f t="shared" si="18"/>
        <v>2893370.1179999998</v>
      </c>
      <c r="E84" s="47">
        <f>D84/C84*100</f>
        <v>75.667795980477564</v>
      </c>
      <c r="F84" s="45">
        <f>D84/B84*100</f>
        <v>51.707649509784673</v>
      </c>
    </row>
  </sheetData>
  <mergeCells count="11">
    <mergeCell ref="B15:C15"/>
    <mergeCell ref="A1:F1"/>
    <mergeCell ref="A3:F3"/>
    <mergeCell ref="A5:F5"/>
    <mergeCell ref="A8:A15"/>
    <mergeCell ref="B8:B14"/>
    <mergeCell ref="C8:F10"/>
    <mergeCell ref="C11:C14"/>
    <mergeCell ref="D11:D14"/>
    <mergeCell ref="E11:E15"/>
    <mergeCell ref="F11:F15"/>
  </mergeCells>
  <phoneticPr fontId="23" type="noConversion"/>
  <pageMargins left="0.2" right="0.2" top="0.75" bottom="0.47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usrr</cp:lastModifiedBy>
  <cp:lastPrinted>2022-08-18T05:26:43Z</cp:lastPrinted>
  <dcterms:created xsi:type="dcterms:W3CDTF">2021-07-07T12:35:21Z</dcterms:created>
  <dcterms:modified xsi:type="dcterms:W3CDTF">2022-08-19T04:39:41Z</dcterms:modified>
</cp:coreProperties>
</file>