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ծախս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3" l="1"/>
  <c r="F36" i="3"/>
  <c r="F37" i="3"/>
  <c r="F38" i="3"/>
  <c r="F40" i="3"/>
  <c r="F47" i="3"/>
  <c r="F42" i="3"/>
  <c r="F43" i="3"/>
  <c r="F34" i="3"/>
  <c r="F33" i="3"/>
  <c r="F11" i="3"/>
  <c r="F12" i="3"/>
  <c r="F13" i="3"/>
  <c r="F14" i="3"/>
  <c r="F15" i="3"/>
  <c r="F16" i="3"/>
  <c r="F17" i="3"/>
  <c r="F18" i="3"/>
  <c r="F21" i="3"/>
  <c r="F24" i="3"/>
  <c r="F25" i="3"/>
  <c r="F26" i="3"/>
  <c r="F27" i="3"/>
  <c r="F28" i="3"/>
  <c r="F29" i="3"/>
  <c r="F31" i="3"/>
  <c r="F10" i="3"/>
  <c r="F9" i="3"/>
  <c r="E35" i="3"/>
  <c r="E36" i="3"/>
  <c r="E37" i="3"/>
  <c r="E38" i="3"/>
  <c r="E40" i="3"/>
  <c r="E42" i="3"/>
  <c r="E43" i="3"/>
  <c r="E34" i="3"/>
  <c r="E33" i="3"/>
  <c r="E24" i="3"/>
  <c r="E25" i="3"/>
  <c r="E26" i="3"/>
  <c r="E27" i="3"/>
  <c r="E28" i="3"/>
  <c r="E29" i="3"/>
  <c r="E31" i="3"/>
  <c r="E12" i="3"/>
  <c r="E13" i="3"/>
  <c r="E14" i="3"/>
  <c r="E15" i="3"/>
  <c r="E16" i="3"/>
  <c r="E17" i="3"/>
  <c r="E18" i="3"/>
  <c r="E21" i="3"/>
  <c r="E10" i="3"/>
  <c r="B16" i="3"/>
  <c r="C11" i="3"/>
  <c r="E11" i="3" s="1"/>
  <c r="D47" i="3"/>
  <c r="D33" i="3"/>
  <c r="D9" i="3"/>
  <c r="D16" i="3"/>
  <c r="D11" i="3"/>
  <c r="B11" i="3"/>
  <c r="B9" i="3" s="1"/>
  <c r="B47" i="3" s="1"/>
  <c r="B33" i="3"/>
  <c r="C33" i="3"/>
  <c r="C9" i="3"/>
  <c r="C47" i="3" s="1"/>
  <c r="E47" i="3" s="1"/>
  <c r="C16" i="3"/>
  <c r="E9" i="3" l="1"/>
</calcChain>
</file>

<file path=xl/sharedStrings.xml><?xml version="1.0" encoding="utf-8"?>
<sst xmlns="http://schemas.openxmlformats.org/spreadsheetml/2006/main" count="71" uniqueCount="52">
  <si>
    <t>Ծախսերի անվանումը</t>
  </si>
  <si>
    <r>
      <t>հազ</t>
    </r>
    <r>
      <rPr>
        <sz val="10"/>
        <color theme="1"/>
        <rFont val="Arial LatArm"/>
        <family val="2"/>
      </rPr>
      <t xml:space="preserve">. </t>
    </r>
    <r>
      <rPr>
        <sz val="10"/>
        <color theme="1"/>
        <rFont val="Sylfaen"/>
        <family val="1"/>
        <charset val="204"/>
      </rPr>
      <t>դրամ</t>
    </r>
  </si>
  <si>
    <t>ԸՆԴԱՄԵՆԸ</t>
  </si>
  <si>
    <t>տարեկան պլան</t>
  </si>
  <si>
    <t xml:space="preserve"> </t>
  </si>
  <si>
    <t xml:space="preserve">  ԾԱԽՍԵՐԻ   ԿԱՏԱՐՈՂԱԿԱՆԸ  </t>
  </si>
  <si>
    <t>÷³ëïացի</t>
  </si>
  <si>
    <t>1.2.1 Նախադպրոցական ուսուցում</t>
  </si>
  <si>
    <t>1.2.3 Մշակույթ և գրադարան</t>
  </si>
  <si>
    <t>1.2.2 Արտադպրոցական դաստիարակություն /այդ թվում՝ սպորտ/</t>
  </si>
  <si>
    <t>1.4 Շրջակա միջավայրի պաշտպանություն</t>
  </si>
  <si>
    <t xml:space="preserve">1.4.1 Կենսաբազմազանություն և բնության պաշտպանություն </t>
  </si>
  <si>
    <t xml:space="preserve">1.6 Բազմաբնակ. շենքերի  թեք տանիքների վերանորոգում </t>
  </si>
  <si>
    <t>1.7 Բազմաբնակ. շենքերի բարեկարգմ. այլ աշխատանք</t>
  </si>
  <si>
    <t>­</t>
  </si>
  <si>
    <t>1.4.4 Կեղտաջրերի հեռացում</t>
  </si>
  <si>
    <t>1.1 Տեղական  ինքնակառավարում</t>
  </si>
  <si>
    <t>1.2 Կրթություն և գիտություն</t>
  </si>
  <si>
    <t>1.3 Քաղաքացիական կացության ակտերի բաժին</t>
  </si>
  <si>
    <t>1.4.2 Աղբահանում</t>
  </si>
  <si>
    <t xml:space="preserve">1.4.3  Ախտ.  և միջատազերծ. ծառ. /դեռատիզացիա/ </t>
  </si>
  <si>
    <t xml:space="preserve">1.8 Գույքի նկատմամբ իրավունքի գրանցում </t>
  </si>
  <si>
    <t>1.5 Բազմաբնակ. շենքերի սպաս.</t>
  </si>
  <si>
    <r>
      <t>կատար ըստ տարեկան պլանի</t>
    </r>
    <r>
      <rPr>
        <b/>
        <sz val="10"/>
        <color theme="1"/>
        <rFont val="Arial LatArm"/>
        <family val="2"/>
      </rPr>
      <t xml:space="preserve"> %</t>
    </r>
  </si>
  <si>
    <r>
      <t xml:space="preserve">1.ՎԱՐՉԱԿԱՆ ԲՅՈՒՋԵ </t>
    </r>
    <r>
      <rPr>
        <b/>
        <sz val="11"/>
        <color theme="1"/>
        <rFont val="Sylfaen"/>
        <family val="1"/>
        <charset val="204"/>
      </rPr>
      <t xml:space="preserve">   </t>
    </r>
  </si>
  <si>
    <t>2.     ՖՈՆԴԱՅԻՆ ԲՅՈՒՋԵ</t>
  </si>
  <si>
    <t xml:space="preserve">1.9 Դիմումներ և հայցադիմում. </t>
  </si>
  <si>
    <t>1.10 Ա\լ ցանցի շահագործում</t>
  </si>
  <si>
    <t>1.11 Հասարակական կազմակերպություններին աջակցություն</t>
  </si>
  <si>
    <t>1.12 Սոցպաշտպանություն</t>
  </si>
  <si>
    <t>1.13  Ոչ էլեկտրական էներգիա</t>
  </si>
  <si>
    <t>1.14 Փողոցների պահպանում և շահագորում</t>
  </si>
  <si>
    <t>1.15 Գյուղատնտեսական կենդանիների պատվաստում</t>
  </si>
  <si>
    <t>1.16 Պահուստային ֆոնդ</t>
  </si>
  <si>
    <r>
      <t xml:space="preserve">առ  </t>
    </r>
    <r>
      <rPr>
        <b/>
        <sz val="10"/>
        <color theme="1"/>
        <rFont val="Arial LatArm"/>
        <family val="2"/>
      </rPr>
      <t xml:space="preserve">  01.07.2022</t>
    </r>
    <r>
      <rPr>
        <b/>
        <sz val="10"/>
        <color theme="1"/>
        <rFont val="Sylfaen"/>
        <family val="1"/>
        <charset val="204"/>
      </rPr>
      <t>թ</t>
    </r>
  </si>
  <si>
    <t>2.1 Կառաարման մարմնի պահահում</t>
  </si>
  <si>
    <t>2.2 Ա\լ ցանցի հիմնանորոգում</t>
  </si>
  <si>
    <t>2.3 Վարչական օբյոկտների հիմնանորոգում</t>
  </si>
  <si>
    <t>2.4  Ոռոգման ցանցի վերակառուցում</t>
  </si>
  <si>
    <t>2.5  նավթամթերք և բնական գազ</t>
  </si>
  <si>
    <t xml:space="preserve">2.6  Ա/բ ծածկի վերանորոգում </t>
  </si>
  <si>
    <t>2.7 Կրթություն /այլ դասերին չպատկանող/</t>
  </si>
  <si>
    <t>2.8 Կանաչ տարածքների հիմնում և պահպանում</t>
  </si>
  <si>
    <t xml:space="preserve"> 2.9 Հանգիստ,մշակույթ,կրոն</t>
  </si>
  <si>
    <t>2.11Կենսաբազմազանություն  բնության պաշտանույուն</t>
  </si>
  <si>
    <t>2.13 Աղբահանում և սանիտարական մաքրում</t>
  </si>
  <si>
    <r>
      <t>կատար ըստ կիսամյակի պլանի</t>
    </r>
    <r>
      <rPr>
        <b/>
        <sz val="10"/>
        <color theme="1"/>
        <rFont val="Arial LatArm"/>
        <family val="2"/>
      </rPr>
      <t xml:space="preserve"> %</t>
    </r>
  </si>
  <si>
    <t>2.10 Բազմաբնակարան բնակելի շենքերի թեք տանիքների նորոգում</t>
  </si>
  <si>
    <t>2.12 Ընդհանուր բնույթի այլ ծառայույուններ</t>
  </si>
  <si>
    <t>Հաշվետու ժամանակաշրջան /1-ին կիսամյակ/</t>
  </si>
  <si>
    <t xml:space="preserve">                                              ԱՐՏԱՇԱՏ    ՀԱՄԱՅՆՔ                      ՀԱՎԵԼՎԱԾ 2</t>
  </si>
  <si>
    <t>1-ին կիսամյակ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</si>
</sst>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Arial LatArm"/>
      <family val="2"/>
    </font>
    <font>
      <b/>
      <sz val="11"/>
      <color theme="1"/>
      <name val="Sylfaen"/>
      <family val="1"/>
      <charset val="204"/>
    </font>
    <font>
      <sz val="11"/>
      <color theme="1"/>
      <name val="Arial LatArm"/>
      <family val="2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2"/>
      <color theme="1"/>
      <name val="Sylfaen"/>
      <family val="1"/>
      <charset val="204"/>
    </font>
    <font>
      <sz val="11"/>
      <color theme="1"/>
      <name val="Giddyup Std"/>
      <family val="4"/>
    </font>
    <font>
      <b/>
      <u/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theme="1"/>
      <name val="Arial LatArm"/>
      <family val="2"/>
    </font>
    <font>
      <b/>
      <sz val="9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/>
    <xf numFmtId="165" fontId="3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164" fontId="1" fillId="0" borderId="0" xfId="0" applyNumberFormat="1" applyFont="1" applyBorder="1" applyAlignment="1">
      <alignment vertical="center" wrapText="1"/>
    </xf>
    <xf numFmtId="165" fontId="0" fillId="0" borderId="0" xfId="0" applyNumberFormat="1" applyBorder="1"/>
    <xf numFmtId="164" fontId="7" fillId="0" borderId="4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/>
    <xf numFmtId="165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Border="1"/>
    <xf numFmtId="165" fontId="7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" fontId="5" fillId="0" borderId="4" xfId="0" applyNumberFormat="1" applyFont="1" applyBorder="1" applyAlignment="1">
      <alignment vertical="center" wrapText="1"/>
    </xf>
    <xf numFmtId="17" fontId="5" fillId="0" borderId="4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5" fontId="5" fillId="3" borderId="8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center" vertical="center" wrapText="1"/>
    </xf>
    <xf numFmtId="165" fontId="14" fillId="0" borderId="6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workbookViewId="0">
      <selection activeCell="C7" sqref="C7"/>
    </sheetView>
  </sheetViews>
  <sheetFormatPr defaultRowHeight="15"/>
  <cols>
    <col min="1" max="1" width="34.140625" customWidth="1"/>
    <col min="2" max="3" width="14.7109375" customWidth="1"/>
    <col min="4" max="4" width="16.140625" customWidth="1"/>
    <col min="5" max="5" width="8.7109375" customWidth="1"/>
    <col min="6" max="6" width="8.85546875" customWidth="1"/>
    <col min="7" max="7" width="10" bestFit="1" customWidth="1"/>
    <col min="8" max="8" width="16.28515625" bestFit="1" customWidth="1"/>
    <col min="9" max="9" width="14.28515625" customWidth="1"/>
    <col min="10" max="10" width="10.42578125" bestFit="1" customWidth="1"/>
    <col min="11" max="11" width="15.7109375" customWidth="1"/>
    <col min="13" max="13" width="14.5703125" customWidth="1"/>
    <col min="17" max="17" width="9.5703125" bestFit="1" customWidth="1"/>
  </cols>
  <sheetData>
    <row r="1" spans="1:39">
      <c r="A1" s="61" t="s">
        <v>50</v>
      </c>
      <c r="B1" s="61"/>
      <c r="C1" s="61"/>
      <c r="D1" s="61"/>
      <c r="E1" s="61"/>
      <c r="F1" s="6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>
      <c r="A2" s="62" t="s">
        <v>5</v>
      </c>
      <c r="B2" s="62"/>
      <c r="C2" s="62"/>
      <c r="D2" s="62"/>
      <c r="E2" s="62"/>
      <c r="F2" s="6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.75" customHeight="1">
      <c r="A3" s="62" t="s">
        <v>34</v>
      </c>
      <c r="B3" s="62"/>
      <c r="C3" s="62"/>
      <c r="D3" s="62"/>
      <c r="E3" s="62"/>
      <c r="F3" s="6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>
      <c r="A4" t="s">
        <v>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" customHeight="1">
      <c r="A5" s="58" t="s">
        <v>0</v>
      </c>
      <c r="B5" s="58" t="s">
        <v>3</v>
      </c>
      <c r="C5" s="66" t="s">
        <v>49</v>
      </c>
      <c r="D5" s="67"/>
      <c r="E5" s="67"/>
      <c r="F5" s="6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>
      <c r="A6" s="58"/>
      <c r="B6" s="58"/>
      <c r="C6" s="69"/>
      <c r="D6" s="70"/>
      <c r="E6" s="70"/>
      <c r="F6" s="7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4.25" customHeight="1">
      <c r="A7" s="58"/>
      <c r="B7" s="58"/>
      <c r="C7" s="57" t="s">
        <v>51</v>
      </c>
      <c r="D7" s="34" t="s">
        <v>6</v>
      </c>
      <c r="E7" s="58" t="s">
        <v>46</v>
      </c>
      <c r="F7" s="58" t="s">
        <v>23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41.25" customHeight="1" thickBot="1">
      <c r="A8" s="59"/>
      <c r="B8" s="63" t="s">
        <v>1</v>
      </c>
      <c r="C8" s="64"/>
      <c r="D8" s="65"/>
      <c r="E8" s="59"/>
      <c r="F8" s="59"/>
      <c r="G8" s="16"/>
      <c r="H8" s="16"/>
      <c r="I8" s="28"/>
      <c r="J8" s="16"/>
      <c r="K8" s="16"/>
      <c r="L8" s="16"/>
      <c r="M8" s="16"/>
      <c r="N8" s="1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25.5" customHeight="1" thickBot="1">
      <c r="A9" s="39" t="s">
        <v>24</v>
      </c>
      <c r="B9" s="40">
        <f>B10+B11+B15+B16+B21+B22+B23+B24+B25+B26+B27+B28+B29+B30+B31+B32</f>
        <v>2907897.5</v>
      </c>
      <c r="C9" s="40">
        <f>C10+C11+C15+C16+C21+C22+C23+C24+C25+C26+C27+C28+C29+C30+C31+C32</f>
        <v>1460529.4500000002</v>
      </c>
      <c r="D9" s="41">
        <f>D10+D11+D15+D16+D21+D22+D23+D24+D25+D26+D27+D28+D29+D30+D31+D32</f>
        <v>961079.71300000011</v>
      </c>
      <c r="E9" s="40">
        <f>D9/C9*100</f>
        <v>65.803514814439382</v>
      </c>
      <c r="F9" s="40">
        <f>D9/B9*100</f>
        <v>33.050673656825943</v>
      </c>
      <c r="G9" s="16"/>
      <c r="H9" s="49"/>
      <c r="I9" s="27"/>
      <c r="J9" s="16"/>
      <c r="K9" s="16"/>
      <c r="L9" s="16"/>
      <c r="M9" s="16"/>
      <c r="N9" s="1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30.75" customHeight="1">
      <c r="A10" s="35" t="s">
        <v>16</v>
      </c>
      <c r="B10" s="56">
        <v>1107117.7</v>
      </c>
      <c r="C10" s="50">
        <v>553558.85</v>
      </c>
      <c r="D10" s="45">
        <v>448363.47899999999</v>
      </c>
      <c r="E10" s="32">
        <f>D10/C10*100</f>
        <v>80.99653343090803</v>
      </c>
      <c r="F10" s="32">
        <f>D10/B10*100</f>
        <v>40.498266715454015</v>
      </c>
      <c r="G10" s="16"/>
      <c r="H10" s="16"/>
      <c r="I10" s="27"/>
      <c r="J10" s="16"/>
      <c r="K10" s="16"/>
      <c r="L10" s="16"/>
      <c r="M10" s="16"/>
      <c r="N10" s="1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30.75" customHeight="1">
      <c r="A11" s="36" t="s">
        <v>17</v>
      </c>
      <c r="B11" s="51">
        <f>B12+B13+B14</f>
        <v>1346392.5</v>
      </c>
      <c r="C11" s="51">
        <f>C12+C13+C14</f>
        <v>673196.25</v>
      </c>
      <c r="D11" s="46">
        <f>D12+D13+D14</f>
        <v>383662.67499999999</v>
      </c>
      <c r="E11" s="32">
        <f t="shared" ref="E11:E31" si="0">D11/C11*100</f>
        <v>56.991207987269689</v>
      </c>
      <c r="F11" s="32">
        <f t="shared" ref="F11:F31" si="1">D11/B11*100</f>
        <v>28.495603993634845</v>
      </c>
      <c r="G11" s="16"/>
      <c r="H11" s="16"/>
      <c r="I11" s="27"/>
      <c r="J11" s="16"/>
      <c r="K11" s="16"/>
      <c r="L11" s="16"/>
      <c r="M11" s="16"/>
      <c r="N11" s="16"/>
      <c r="O11" s="3"/>
      <c r="P11" s="3"/>
      <c r="Q11" s="1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s="8" customFormat="1" ht="33.75" customHeight="1">
      <c r="A12" s="36" t="s">
        <v>7</v>
      </c>
      <c r="B12" s="52">
        <v>793920.3</v>
      </c>
      <c r="C12" s="52">
        <v>396960.15</v>
      </c>
      <c r="D12" s="24">
        <v>296124.79300000001</v>
      </c>
      <c r="E12" s="32">
        <f t="shared" si="0"/>
        <v>74.598115956979555</v>
      </c>
      <c r="F12" s="32">
        <f t="shared" si="1"/>
        <v>37.299057978489778</v>
      </c>
      <c r="G12" s="16"/>
      <c r="H12" s="16"/>
      <c r="I12" s="27"/>
      <c r="J12" s="16"/>
      <c r="K12" s="16"/>
      <c r="L12" s="16"/>
      <c r="M12" s="16"/>
      <c r="N12" s="16"/>
      <c r="O12" s="3"/>
      <c r="P12" s="3"/>
      <c r="Q12" s="1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s="8" customFormat="1" ht="45.75" customHeight="1">
      <c r="A13" s="36" t="s">
        <v>9</v>
      </c>
      <c r="B13" s="52">
        <v>424046.2</v>
      </c>
      <c r="C13" s="52">
        <v>212023.1</v>
      </c>
      <c r="D13" s="24">
        <v>48386.8</v>
      </c>
      <c r="E13" s="32">
        <f t="shared" si="0"/>
        <v>22.821475584499993</v>
      </c>
      <c r="F13" s="32">
        <f t="shared" si="1"/>
        <v>11.410737792249996</v>
      </c>
      <c r="G13" s="16"/>
      <c r="H13" s="16"/>
      <c r="I13" s="27"/>
      <c r="J13" s="16"/>
      <c r="K13" s="16"/>
      <c r="L13" s="16"/>
      <c r="M13" s="16"/>
      <c r="N13" s="16"/>
      <c r="O13" s="3"/>
      <c r="P13" s="3"/>
      <c r="Q13" s="18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s="8" customFormat="1" ht="20.25" customHeight="1">
      <c r="A14" s="36" t="s">
        <v>8</v>
      </c>
      <c r="B14" s="52">
        <v>128426</v>
      </c>
      <c r="C14" s="52">
        <v>64213</v>
      </c>
      <c r="D14" s="24">
        <v>39151.082000000002</v>
      </c>
      <c r="E14" s="32">
        <f t="shared" si="0"/>
        <v>60.970647688162835</v>
      </c>
      <c r="F14" s="32">
        <f t="shared" si="1"/>
        <v>30.485323844081417</v>
      </c>
      <c r="G14" s="16"/>
      <c r="H14" s="16"/>
      <c r="I14" s="27"/>
      <c r="J14" s="16"/>
      <c r="K14" s="16"/>
      <c r="L14" s="16"/>
      <c r="M14" s="16"/>
      <c r="N14" s="16"/>
      <c r="O14" s="3"/>
      <c r="P14" s="3"/>
      <c r="Q14" s="1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32.25" customHeight="1">
      <c r="A15" s="36" t="s">
        <v>18</v>
      </c>
      <c r="B15" s="44">
        <v>7000</v>
      </c>
      <c r="C15" s="44">
        <v>3500</v>
      </c>
      <c r="D15" s="34">
        <v>2788.2559999999999</v>
      </c>
      <c r="E15" s="32">
        <f t="shared" si="0"/>
        <v>79.664457142857131</v>
      </c>
      <c r="F15" s="32">
        <f t="shared" si="1"/>
        <v>39.832228571428566</v>
      </c>
      <c r="G15" s="16"/>
      <c r="H15" s="16"/>
      <c r="I15" s="27"/>
      <c r="J15" s="16"/>
      <c r="K15" s="16"/>
      <c r="L15" s="16"/>
      <c r="M15" s="16"/>
      <c r="N15" s="1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36" customHeight="1">
      <c r="A16" s="36" t="s">
        <v>10</v>
      </c>
      <c r="B16" s="44">
        <f>B17+B18+B19+B20</f>
        <v>166984.5</v>
      </c>
      <c r="C16" s="44">
        <f>C17+C18+C19+C20</f>
        <v>86992.25</v>
      </c>
      <c r="D16" s="46">
        <f>D17+D18+D19+D20</f>
        <v>62335.494999999995</v>
      </c>
      <c r="E16" s="32">
        <f t="shared" si="0"/>
        <v>71.656377435921016</v>
      </c>
      <c r="F16" s="32">
        <f t="shared" si="1"/>
        <v>37.330108483122679</v>
      </c>
      <c r="G16" s="16"/>
      <c r="H16" s="16"/>
      <c r="I16" s="27"/>
      <c r="J16" s="16"/>
      <c r="K16" s="16"/>
      <c r="L16" s="16"/>
      <c r="M16" s="16"/>
      <c r="N16" s="1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42.75" customHeight="1">
      <c r="A17" s="36" t="s">
        <v>11</v>
      </c>
      <c r="B17" s="53">
        <v>11192</v>
      </c>
      <c r="C17" s="53">
        <v>5596</v>
      </c>
      <c r="D17" s="24">
        <v>5394.098</v>
      </c>
      <c r="E17" s="32">
        <f t="shared" si="0"/>
        <v>96.392030021443887</v>
      </c>
      <c r="F17" s="32">
        <f t="shared" si="1"/>
        <v>48.196015010721943</v>
      </c>
      <c r="G17" s="16"/>
      <c r="H17" s="16"/>
      <c r="I17" s="27"/>
      <c r="J17" s="16"/>
      <c r="K17" s="23"/>
      <c r="L17" s="16"/>
      <c r="M17" s="16"/>
      <c r="N17" s="1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9.5" customHeight="1">
      <c r="A18" s="36" t="s">
        <v>19</v>
      </c>
      <c r="B18" s="53">
        <v>148792.5</v>
      </c>
      <c r="C18" s="53">
        <v>74396.25</v>
      </c>
      <c r="D18" s="5">
        <v>56941.396999999997</v>
      </c>
      <c r="E18" s="32">
        <f t="shared" si="0"/>
        <v>76.537993514458051</v>
      </c>
      <c r="F18" s="32">
        <f t="shared" si="1"/>
        <v>38.268996757229026</v>
      </c>
      <c r="G18" s="16"/>
      <c r="H18" s="16"/>
      <c r="I18" s="27"/>
      <c r="J18" s="16"/>
      <c r="K18" s="16"/>
      <c r="L18" s="16"/>
      <c r="M18" s="16"/>
      <c r="N18" s="16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30" customHeight="1">
      <c r="A19" s="36" t="s">
        <v>20</v>
      </c>
      <c r="B19" s="53">
        <v>2000</v>
      </c>
      <c r="C19" s="53">
        <v>2000</v>
      </c>
      <c r="D19" s="26"/>
      <c r="E19" s="32" t="s">
        <v>14</v>
      </c>
      <c r="F19" s="32" t="s">
        <v>14</v>
      </c>
      <c r="G19" s="16"/>
      <c r="H19" s="16"/>
      <c r="I19" s="27"/>
      <c r="J19" s="16"/>
      <c r="K19" s="16"/>
      <c r="L19" s="16"/>
      <c r="M19" s="16"/>
      <c r="N19" s="16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s="8" customFormat="1" ht="18" customHeight="1">
      <c r="A20" s="36" t="s">
        <v>15</v>
      </c>
      <c r="B20" s="53">
        <v>5000</v>
      </c>
      <c r="C20" s="53">
        <v>5000</v>
      </c>
      <c r="D20" s="29"/>
      <c r="E20" s="32" t="s">
        <v>14</v>
      </c>
      <c r="F20" s="32" t="s">
        <v>14</v>
      </c>
      <c r="G20" s="16"/>
      <c r="H20" s="16"/>
      <c r="I20" s="27"/>
      <c r="J20" s="16"/>
      <c r="K20" s="16"/>
      <c r="L20" s="16"/>
      <c r="M20" s="16"/>
      <c r="N20" s="1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30.75" customHeight="1">
      <c r="A21" s="36" t="s">
        <v>22</v>
      </c>
      <c r="B21" s="44">
        <v>99942</v>
      </c>
      <c r="C21" s="44">
        <v>49971.3</v>
      </c>
      <c r="D21" s="47">
        <v>36634.938999999998</v>
      </c>
      <c r="E21" s="32">
        <f t="shared" si="0"/>
        <v>73.311959064503014</v>
      </c>
      <c r="F21" s="32">
        <f t="shared" si="1"/>
        <v>36.656199595765543</v>
      </c>
      <c r="G21" s="16"/>
      <c r="H21" s="16"/>
      <c r="I21" s="27"/>
      <c r="J21" s="16"/>
      <c r="K21" s="16"/>
      <c r="L21" s="16"/>
      <c r="M21" s="16"/>
      <c r="N21" s="1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s="8" customFormat="1" ht="34.5" customHeight="1">
      <c r="A22" s="36" t="s">
        <v>12</v>
      </c>
      <c r="B22" s="44">
        <v>5000</v>
      </c>
      <c r="C22" s="44">
        <v>2500</v>
      </c>
      <c r="D22" s="5"/>
      <c r="E22" s="32" t="s">
        <v>14</v>
      </c>
      <c r="F22" s="32" t="s">
        <v>14</v>
      </c>
      <c r="G22" s="16"/>
      <c r="H22" s="10"/>
      <c r="I22" s="27"/>
      <c r="J22" s="16"/>
      <c r="K22" s="16"/>
      <c r="L22" s="14"/>
      <c r="M22" s="16"/>
      <c r="N22" s="1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31.5" customHeight="1">
      <c r="A23" s="36" t="s">
        <v>13</v>
      </c>
      <c r="B23" s="44">
        <v>10000</v>
      </c>
      <c r="C23" s="44">
        <v>5000</v>
      </c>
      <c r="D23" s="5"/>
      <c r="E23" s="32" t="s">
        <v>14</v>
      </c>
      <c r="F23" s="32" t="s">
        <v>14</v>
      </c>
      <c r="G23" s="16"/>
      <c r="H23" s="16"/>
      <c r="I23" s="27"/>
      <c r="J23" s="16"/>
      <c r="K23" s="16"/>
      <c r="L23" s="16"/>
      <c r="M23" s="16"/>
      <c r="N23" s="16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31.5" customHeight="1">
      <c r="A24" s="36" t="s">
        <v>21</v>
      </c>
      <c r="B24" s="44">
        <v>8000</v>
      </c>
      <c r="C24" s="44">
        <v>4000</v>
      </c>
      <c r="D24" s="34">
        <v>98</v>
      </c>
      <c r="E24" s="32">
        <f t="shared" si="0"/>
        <v>2.4500000000000002</v>
      </c>
      <c r="F24" s="32">
        <f t="shared" si="1"/>
        <v>1.2250000000000001</v>
      </c>
      <c r="G24" s="16"/>
      <c r="H24" s="16"/>
      <c r="I24" s="27"/>
      <c r="J24" s="16"/>
      <c r="K24" s="16"/>
      <c r="L24" s="16"/>
      <c r="M24" s="16"/>
      <c r="N24" s="16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33" customHeight="1">
      <c r="A25" s="36" t="s">
        <v>26</v>
      </c>
      <c r="B25" s="44">
        <v>2000</v>
      </c>
      <c r="C25" s="44">
        <v>1000</v>
      </c>
      <c r="D25" s="46">
        <v>693.32399999999996</v>
      </c>
      <c r="E25" s="32">
        <f t="shared" si="0"/>
        <v>69.332399999999993</v>
      </c>
      <c r="F25" s="32">
        <f t="shared" si="1"/>
        <v>34.666199999999996</v>
      </c>
      <c r="G25" s="16"/>
      <c r="H25" s="16"/>
      <c r="I25" s="27"/>
      <c r="J25" s="16"/>
      <c r="K25" s="16"/>
      <c r="L25" s="16"/>
      <c r="M25" s="16"/>
      <c r="N25" s="16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8" customHeight="1">
      <c r="A26" s="36" t="s">
        <v>27</v>
      </c>
      <c r="B26" s="44">
        <v>6000</v>
      </c>
      <c r="C26" s="44">
        <v>6000</v>
      </c>
      <c r="D26" s="34">
        <v>3764.8429999999998</v>
      </c>
      <c r="E26" s="32">
        <f t="shared" si="0"/>
        <v>62.747383333333332</v>
      </c>
      <c r="F26" s="32">
        <f t="shared" si="1"/>
        <v>62.747383333333332</v>
      </c>
      <c r="G26" s="16"/>
      <c r="H26" s="16"/>
      <c r="I26" s="27"/>
      <c r="J26" s="16"/>
      <c r="K26" s="16"/>
      <c r="L26" s="16"/>
      <c r="M26" s="16"/>
      <c r="N26" s="16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8" customFormat="1" ht="40.5" customHeight="1">
      <c r="A27" s="36" t="s">
        <v>28</v>
      </c>
      <c r="B27" s="44">
        <v>4000</v>
      </c>
      <c r="C27" s="44">
        <v>2000</v>
      </c>
      <c r="D27" s="34">
        <v>825</v>
      </c>
      <c r="E27" s="32">
        <f t="shared" si="0"/>
        <v>41.25</v>
      </c>
      <c r="F27" s="32">
        <f t="shared" si="1"/>
        <v>20.625</v>
      </c>
      <c r="G27" s="16"/>
      <c r="H27" s="16"/>
      <c r="I27" s="27"/>
      <c r="J27" s="16"/>
      <c r="K27" s="16"/>
      <c r="L27" s="16"/>
      <c r="M27" s="16"/>
      <c r="N27" s="1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>
      <c r="A28" s="36" t="s">
        <v>29</v>
      </c>
      <c r="B28" s="44">
        <v>115000</v>
      </c>
      <c r="C28" s="44">
        <v>57500</v>
      </c>
      <c r="D28" s="48">
        <v>13492.4</v>
      </c>
      <c r="E28" s="32">
        <f t="shared" si="0"/>
        <v>23.465043478260871</v>
      </c>
      <c r="F28" s="32">
        <f t="shared" si="1"/>
        <v>11.732521739130435</v>
      </c>
      <c r="G28" s="16"/>
      <c r="H28" s="16"/>
      <c r="I28" s="21"/>
      <c r="J28" s="16"/>
      <c r="K28" s="16"/>
      <c r="L28" s="16"/>
      <c r="M28" s="16"/>
      <c r="N28" s="16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30.75" customHeight="1">
      <c r="A29" s="36" t="s">
        <v>30</v>
      </c>
      <c r="B29" s="44">
        <v>7500</v>
      </c>
      <c r="C29" s="44">
        <v>3750</v>
      </c>
      <c r="D29" s="48">
        <v>2771.54</v>
      </c>
      <c r="E29" s="32">
        <f t="shared" si="0"/>
        <v>73.90773333333334</v>
      </c>
      <c r="F29" s="32">
        <f t="shared" si="1"/>
        <v>36.95386666666667</v>
      </c>
      <c r="G29" s="16"/>
      <c r="H29" s="16"/>
      <c r="I29" s="21"/>
      <c r="J29" s="16"/>
      <c r="K29" s="16"/>
      <c r="L29" s="16"/>
      <c r="M29" s="16"/>
      <c r="N29" s="16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s="8" customFormat="1" ht="36" customHeight="1">
      <c r="A30" s="36" t="s">
        <v>31</v>
      </c>
      <c r="B30" s="44">
        <v>6000</v>
      </c>
      <c r="C30" s="44">
        <v>3000</v>
      </c>
      <c r="D30" s="25"/>
      <c r="E30" s="33" t="s">
        <v>14</v>
      </c>
      <c r="F30" s="33" t="s">
        <v>14</v>
      </c>
      <c r="G30" s="16"/>
      <c r="H30" s="16"/>
      <c r="I30" s="21"/>
      <c r="J30" s="16"/>
      <c r="K30" s="16"/>
      <c r="L30" s="16"/>
      <c r="M30" s="16"/>
      <c r="N30" s="16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32.25" customHeight="1">
      <c r="A31" s="36" t="s">
        <v>32</v>
      </c>
      <c r="B31" s="44">
        <v>16800</v>
      </c>
      <c r="C31" s="44">
        <v>8400</v>
      </c>
      <c r="D31" s="46">
        <v>5649.7619999999997</v>
      </c>
      <c r="E31" s="32">
        <f t="shared" si="0"/>
        <v>67.259071428571431</v>
      </c>
      <c r="F31" s="32">
        <f t="shared" si="1"/>
        <v>33.629535714285716</v>
      </c>
      <c r="G31" s="16"/>
      <c r="H31" s="16"/>
      <c r="I31" s="21"/>
      <c r="J31" s="16"/>
      <c r="K31" s="16"/>
      <c r="L31" s="16"/>
      <c r="M31" s="16"/>
      <c r="N31" s="16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20.25" customHeight="1" thickBot="1">
      <c r="A32" s="36" t="s">
        <v>33</v>
      </c>
      <c r="B32" s="44">
        <v>160.80000000000001</v>
      </c>
      <c r="C32" s="44">
        <v>160.80000000000001</v>
      </c>
      <c r="D32" s="5"/>
      <c r="E32" s="32" t="s">
        <v>14</v>
      </c>
      <c r="F32" s="32" t="s">
        <v>14</v>
      </c>
      <c r="G32" s="16"/>
      <c r="H32" s="16"/>
      <c r="I32" s="20"/>
      <c r="J32" s="16"/>
      <c r="K32" s="16"/>
      <c r="L32" s="16"/>
      <c r="M32" s="16"/>
      <c r="N32" s="16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24" customHeight="1" thickBot="1">
      <c r="A33" s="39" t="s">
        <v>25</v>
      </c>
      <c r="B33" s="42">
        <f>B34+B35+B36+B37+B38+B39+B40+B41+B42+B43+B44+B45+B46</f>
        <v>2690735.156</v>
      </c>
      <c r="C33" s="42">
        <f>C34+C35+C36+C37+C38+C39+C40+C41+C42+C43+C44+C45+C46</f>
        <v>2055328.405</v>
      </c>
      <c r="D33" s="42">
        <f>D34+D35+D36+D37+D38+D39+D40+D41+D42+D43+D44+D45+D46</f>
        <v>263395.29200000002</v>
      </c>
      <c r="E33" s="40">
        <f>D33/C33*100</f>
        <v>12.815241173100997</v>
      </c>
      <c r="F33" s="40">
        <f>D33/B33*100</f>
        <v>9.7889712933159458</v>
      </c>
      <c r="G33" s="16"/>
      <c r="H33" s="16"/>
      <c r="I33" s="22"/>
      <c r="J33" s="16"/>
      <c r="K33" s="16"/>
      <c r="L33" s="16"/>
      <c r="M33" s="16"/>
      <c r="N33" s="1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28.5" customHeight="1">
      <c r="A34" s="35" t="s">
        <v>35</v>
      </c>
      <c r="B34" s="54">
        <v>39686.966999999997</v>
      </c>
      <c r="C34" s="54">
        <v>39686.966999999997</v>
      </c>
      <c r="D34" s="13">
        <v>1917.2170000000001</v>
      </c>
      <c r="E34" s="19">
        <f>D34/C34*100</f>
        <v>4.830847870032497</v>
      </c>
      <c r="F34" s="19">
        <f>D34/B34*100</f>
        <v>4.830847870032497</v>
      </c>
      <c r="G34" s="3"/>
      <c r="H34" s="1"/>
      <c r="I34" s="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s="8" customFormat="1" ht="28.5" customHeight="1">
      <c r="A35" s="35" t="s">
        <v>36</v>
      </c>
      <c r="B35" s="54">
        <v>19773.2</v>
      </c>
      <c r="C35" s="54">
        <v>19773.099999999999</v>
      </c>
      <c r="D35" s="13">
        <v>16616.599999999999</v>
      </c>
      <c r="E35" s="19">
        <f t="shared" ref="E35:E43" si="2">D35/C35*100</f>
        <v>84.03639287719173</v>
      </c>
      <c r="F35" s="19">
        <f t="shared" ref="F35:F40" si="3">D35/B35*100</f>
        <v>84.035967875710554</v>
      </c>
      <c r="G35" s="3"/>
      <c r="H35" s="1"/>
      <c r="I35" s="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31.5" customHeight="1">
      <c r="A36" s="37" t="s">
        <v>37</v>
      </c>
      <c r="B36" s="44">
        <v>61004.203000000001</v>
      </c>
      <c r="C36" s="44">
        <v>61004.203000000001</v>
      </c>
      <c r="D36" s="11">
        <v>21381.047999999999</v>
      </c>
      <c r="E36" s="19">
        <f t="shared" si="2"/>
        <v>35.048483462688623</v>
      </c>
      <c r="F36" s="19">
        <f t="shared" si="3"/>
        <v>35.048483462688623</v>
      </c>
      <c r="G36" s="3"/>
      <c r="H36" s="14"/>
      <c r="I36" s="1"/>
      <c r="J36" s="3"/>
      <c r="K36" s="30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30" customHeight="1">
      <c r="A37" s="36" t="s">
        <v>38</v>
      </c>
      <c r="B37" s="44">
        <v>518682.47700000001</v>
      </c>
      <c r="C37" s="44">
        <v>518682.47700000001</v>
      </c>
      <c r="D37" s="12">
        <v>71751.922000000006</v>
      </c>
      <c r="E37" s="19">
        <f t="shared" si="2"/>
        <v>13.833496441793233</v>
      </c>
      <c r="F37" s="19">
        <f t="shared" si="3"/>
        <v>13.833496441793233</v>
      </c>
      <c r="G37" s="3"/>
      <c r="H37" s="14"/>
      <c r="I37" s="1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28.5" customHeight="1">
      <c r="A38" s="36" t="s">
        <v>39</v>
      </c>
      <c r="B38" s="44">
        <v>45628.1</v>
      </c>
      <c r="C38" s="44">
        <v>45628.1</v>
      </c>
      <c r="D38" s="12">
        <v>10967.346</v>
      </c>
      <c r="E38" s="19">
        <f t="shared" si="2"/>
        <v>24.036385472987039</v>
      </c>
      <c r="F38" s="19">
        <f t="shared" si="3"/>
        <v>24.036385472987039</v>
      </c>
      <c r="G38" s="3"/>
      <c r="H38" s="21"/>
      <c r="I38" s="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24.75" customHeight="1">
      <c r="A39" s="36" t="s">
        <v>40</v>
      </c>
      <c r="B39" s="44">
        <v>950999.7</v>
      </c>
      <c r="C39" s="44">
        <v>315593.049</v>
      </c>
      <c r="D39" s="31">
        <v>75700.277000000002</v>
      </c>
      <c r="E39" s="19">
        <v>23.9</v>
      </c>
      <c r="F39" s="19">
        <v>7.9</v>
      </c>
      <c r="G39" s="3"/>
      <c r="H39" s="21"/>
      <c r="I39" s="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33" customHeight="1">
      <c r="A40" s="36" t="s">
        <v>41</v>
      </c>
      <c r="B40" s="44">
        <v>479343.20600000001</v>
      </c>
      <c r="C40" s="44">
        <v>479343.20600000001</v>
      </c>
      <c r="D40" s="12">
        <v>33052.508000000002</v>
      </c>
      <c r="E40" s="19">
        <f t="shared" si="2"/>
        <v>6.895374250907814</v>
      </c>
      <c r="F40" s="19">
        <f t="shared" si="3"/>
        <v>6.895374250907814</v>
      </c>
      <c r="G40" s="3"/>
      <c r="H40" s="21"/>
      <c r="I40" s="1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33" customHeight="1">
      <c r="A41" s="36" t="s">
        <v>42</v>
      </c>
      <c r="B41" s="44">
        <v>10000</v>
      </c>
      <c r="C41" s="44">
        <v>10000</v>
      </c>
      <c r="D41" s="19"/>
      <c r="E41" s="32" t="s">
        <v>14</v>
      </c>
      <c r="F41" s="32" t="s">
        <v>14</v>
      </c>
      <c r="G41" s="3"/>
      <c r="H41" s="14"/>
      <c r="I41" s="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33" customHeight="1">
      <c r="A42" s="38" t="s">
        <v>43</v>
      </c>
      <c r="B42" s="44">
        <v>76128.002999999997</v>
      </c>
      <c r="C42" s="44">
        <v>76128.002999999997</v>
      </c>
      <c r="D42" s="12">
        <v>20008.374</v>
      </c>
      <c r="E42" s="19">
        <f t="shared" si="2"/>
        <v>26.282541524174754</v>
      </c>
      <c r="F42" s="19">
        <f t="shared" ref="F42:F43" si="4">D42/B42*100</f>
        <v>26.282541524174754</v>
      </c>
      <c r="G42" s="3"/>
      <c r="H42" s="14"/>
      <c r="I42" s="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42" customHeight="1">
      <c r="A43" s="36" t="s">
        <v>47</v>
      </c>
      <c r="B43" s="55">
        <v>332289.3</v>
      </c>
      <c r="C43" s="55">
        <v>332289.3</v>
      </c>
      <c r="D43" s="15">
        <v>12000</v>
      </c>
      <c r="E43" s="19">
        <f t="shared" si="2"/>
        <v>3.6113109871428302</v>
      </c>
      <c r="F43" s="19">
        <f t="shared" si="4"/>
        <v>3.6113109871428302</v>
      </c>
      <c r="G43" s="3"/>
      <c r="H43" s="21"/>
      <c r="I43" s="1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s="8" customFormat="1" ht="42" customHeight="1">
      <c r="A44" s="36" t="s">
        <v>44</v>
      </c>
      <c r="B44" s="55">
        <v>12000</v>
      </c>
      <c r="C44" s="55">
        <v>12000</v>
      </c>
      <c r="D44" s="15"/>
      <c r="E44" s="32" t="s">
        <v>14</v>
      </c>
      <c r="F44" s="32" t="s">
        <v>14</v>
      </c>
      <c r="G44" s="3"/>
      <c r="H44" s="21"/>
      <c r="I44" s="1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s="8" customFormat="1" ht="42" customHeight="1">
      <c r="A45" s="36" t="s">
        <v>48</v>
      </c>
      <c r="B45" s="55">
        <v>3600</v>
      </c>
      <c r="C45" s="55">
        <v>3600</v>
      </c>
      <c r="D45" s="15"/>
      <c r="E45" s="32" t="s">
        <v>14</v>
      </c>
      <c r="F45" s="32" t="s">
        <v>14</v>
      </c>
      <c r="G45" s="3"/>
      <c r="H45" s="21"/>
      <c r="I45" s="1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s="8" customFormat="1" ht="38.25" customHeight="1" thickBot="1">
      <c r="A46" s="36" t="s">
        <v>45</v>
      </c>
      <c r="B46" s="55">
        <v>141600</v>
      </c>
      <c r="C46" s="55">
        <v>141600</v>
      </c>
      <c r="D46" s="15"/>
      <c r="E46" s="32" t="s">
        <v>14</v>
      </c>
      <c r="F46" s="32" t="s">
        <v>14</v>
      </c>
      <c r="G46" s="3"/>
      <c r="H46" s="21"/>
      <c r="I46" s="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27.75" customHeight="1" thickBot="1">
      <c r="A47" s="43" t="s">
        <v>2</v>
      </c>
      <c r="B47" s="42">
        <f>B9+B33</f>
        <v>5598632.6559999995</v>
      </c>
      <c r="C47" s="42">
        <f>C9+C33</f>
        <v>3515857.8550000004</v>
      </c>
      <c r="D47" s="42">
        <f>D9+D33</f>
        <v>1224475.0050000001</v>
      </c>
      <c r="E47" s="40">
        <f>D47/C47*100</f>
        <v>34.827204497435524</v>
      </c>
      <c r="F47" s="40">
        <f>D47/B47*100</f>
        <v>21.87096529163674</v>
      </c>
      <c r="G47" s="3"/>
      <c r="H47" s="21"/>
      <c r="I47" s="6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>
      <c r="G48" s="3"/>
      <c r="H48" s="3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43">
      <c r="G49" s="3"/>
      <c r="H49" s="3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43" ht="18">
      <c r="A50" s="2"/>
      <c r="G50" s="3"/>
      <c r="H50" s="3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43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43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43" s="8" customFormat="1">
      <c r="C53" s="60"/>
      <c r="D53" s="60"/>
      <c r="G53" s="3"/>
      <c r="H53" s="3"/>
      <c r="I53" s="3"/>
      <c r="J53" s="10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s="8" customFormat="1">
      <c r="G54" s="3"/>
      <c r="H54" s="3"/>
      <c r="I54" s="3"/>
      <c r="J54" s="17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s="8" customFormat="1">
      <c r="G55" s="3"/>
      <c r="H55" s="3"/>
      <c r="I55" s="3"/>
      <c r="J55" s="17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s="8" customFormat="1">
      <c r="C56" s="60"/>
      <c r="D56" s="60"/>
      <c r="G56" s="3"/>
      <c r="H56" s="3"/>
      <c r="I56" s="3"/>
      <c r="J56" s="17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s="8" customFormat="1">
      <c r="G57" s="3"/>
      <c r="H57" s="3"/>
      <c r="I57" s="3"/>
      <c r="J57" s="17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s="8" customFormat="1">
      <c r="G58" s="3"/>
      <c r="H58" s="3"/>
      <c r="I58" s="3"/>
      <c r="J58" s="17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s="8" customFormat="1">
      <c r="C59" s="60"/>
      <c r="D59" s="60"/>
      <c r="G59" s="3"/>
      <c r="H59" s="3"/>
      <c r="I59" s="3"/>
      <c r="J59" s="17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43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43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43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43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2:17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2:17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2:17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2:17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2:17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2:17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2:17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2:17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2:17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2:17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2:17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2:17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2:17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2:17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2:17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2:17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2:17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2:17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2:17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2:17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2:17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2:17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2:17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2:17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7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2:17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2:17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2:17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2:17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2:17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2:17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2:17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2:17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2:17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2:17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2:17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2:17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2:17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2:17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2:17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2:17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2:17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2:17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2:17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2:17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2:17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2:17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2:17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2:17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2:17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2:17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2:17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2:17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2:17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2:17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2:17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2:17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2:17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2:17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2:17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2:17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2:17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2:17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2:17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2:17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2:17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2:17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2:17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2:17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2:17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2:17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2:17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2:17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2:17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2:17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2:17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2:17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2:17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2:17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2:17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2:17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2:17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2:17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2:17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17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</sheetData>
  <mergeCells count="12">
    <mergeCell ref="F7:F8"/>
    <mergeCell ref="C53:D53"/>
    <mergeCell ref="C56:D56"/>
    <mergeCell ref="C59:D59"/>
    <mergeCell ref="A1:F1"/>
    <mergeCell ref="A2:F2"/>
    <mergeCell ref="A3:F3"/>
    <mergeCell ref="A5:A8"/>
    <mergeCell ref="B8:D8"/>
    <mergeCell ref="B5:B7"/>
    <mergeCell ref="E7:E8"/>
    <mergeCell ref="C5:F6"/>
  </mergeCells>
  <pageMargins left="0.27" right="0.24" top="0.2" bottom="0.7" header="0.16" footer="0.5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ծախս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usrr</cp:lastModifiedBy>
  <cp:lastPrinted>2022-08-15T12:12:37Z</cp:lastPrinted>
  <dcterms:created xsi:type="dcterms:W3CDTF">2017-04-26T05:26:22Z</dcterms:created>
  <dcterms:modified xsi:type="dcterms:W3CDTF">2022-08-19T09:08:11Z</dcterms:modified>
</cp:coreProperties>
</file>