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60" windowWidth="20730" windowHeight="11100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8" i="1" l="1"/>
  <c r="C83" i="1"/>
  <c r="B83" i="1"/>
  <c r="B85" i="1"/>
  <c r="G51" i="1"/>
  <c r="G19" i="1" l="1"/>
  <c r="G52" i="1" l="1"/>
  <c r="G44" i="1" l="1"/>
  <c r="I20" i="1" l="1"/>
  <c r="I21" i="1"/>
  <c r="I23" i="1"/>
  <c r="I24" i="1"/>
  <c r="I27" i="1"/>
  <c r="I30" i="1"/>
  <c r="I31" i="1"/>
  <c r="I32" i="1"/>
  <c r="I33" i="1"/>
  <c r="I34" i="1"/>
  <c r="I35" i="1"/>
  <c r="I36" i="1"/>
  <c r="I37" i="1"/>
  <c r="I38" i="1"/>
  <c r="I39" i="1"/>
  <c r="I40" i="1"/>
  <c r="I42" i="1"/>
  <c r="I43" i="1"/>
  <c r="I45" i="1"/>
  <c r="I46" i="1"/>
  <c r="I47" i="1"/>
  <c r="I50" i="1"/>
  <c r="I53" i="1"/>
  <c r="I54" i="1"/>
  <c r="I55" i="1"/>
  <c r="I56" i="1"/>
  <c r="I59" i="1"/>
  <c r="I60" i="1"/>
  <c r="I61" i="1"/>
  <c r="I62" i="1"/>
  <c r="I63" i="1"/>
  <c r="I64" i="1"/>
  <c r="I65" i="1"/>
  <c r="I66" i="1"/>
  <c r="I69" i="1"/>
  <c r="I70" i="1"/>
  <c r="I71" i="1"/>
  <c r="I72" i="1"/>
  <c r="I73" i="1"/>
  <c r="I74" i="1"/>
  <c r="I75" i="1"/>
  <c r="I76" i="1"/>
  <c r="I77" i="1"/>
  <c r="I79" i="1"/>
  <c r="I86" i="1"/>
  <c r="I87" i="1"/>
  <c r="I90" i="1"/>
  <c r="I91" i="1"/>
  <c r="H20" i="1"/>
  <c r="H21" i="1"/>
  <c r="H23" i="1"/>
  <c r="H24" i="1"/>
  <c r="H27" i="1"/>
  <c r="H30" i="1"/>
  <c r="H31" i="1"/>
  <c r="H32" i="1"/>
  <c r="H33" i="1"/>
  <c r="H34" i="1"/>
  <c r="H35" i="1"/>
  <c r="H36" i="1"/>
  <c r="H37" i="1"/>
  <c r="H38" i="1"/>
  <c r="H39" i="1"/>
  <c r="H40" i="1"/>
  <c r="H42" i="1"/>
  <c r="H43" i="1"/>
  <c r="H45" i="1"/>
  <c r="H46" i="1"/>
  <c r="H47" i="1"/>
  <c r="H50" i="1"/>
  <c r="H52" i="1"/>
  <c r="H53" i="1"/>
  <c r="H54" i="1"/>
  <c r="H55" i="1"/>
  <c r="H56" i="1"/>
  <c r="H59" i="1"/>
  <c r="H60" i="1"/>
  <c r="H61" i="1"/>
  <c r="H62" i="1"/>
  <c r="H63" i="1"/>
  <c r="H64" i="1"/>
  <c r="H65" i="1"/>
  <c r="H66" i="1"/>
  <c r="H69" i="1"/>
  <c r="H70" i="1"/>
  <c r="H71" i="1"/>
  <c r="H72" i="1"/>
  <c r="H73" i="1"/>
  <c r="H74" i="1"/>
  <c r="H75" i="1"/>
  <c r="H76" i="1"/>
  <c r="H77" i="1"/>
  <c r="H79" i="1"/>
  <c r="H86" i="1"/>
  <c r="H87" i="1"/>
  <c r="H90" i="1"/>
  <c r="H91" i="1"/>
  <c r="C89" i="1"/>
  <c r="C85" i="1"/>
  <c r="C82" i="1"/>
  <c r="C78" i="1"/>
  <c r="C67" i="1"/>
  <c r="C58" i="1"/>
  <c r="C57" i="1" s="1"/>
  <c r="C51" i="1" s="1"/>
  <c r="C52" i="1"/>
  <c r="C44" i="1"/>
  <c r="H44" i="1" s="1"/>
  <c r="C41" i="1"/>
  <c r="C26" i="1"/>
  <c r="C25" i="1"/>
  <c r="C19" i="1"/>
  <c r="C18" i="1" s="1"/>
  <c r="B58" i="1"/>
  <c r="B57" i="1" s="1"/>
  <c r="B52" i="1"/>
  <c r="B51" i="1" s="1"/>
  <c r="B44" i="1"/>
  <c r="I44" i="1" s="1"/>
  <c r="B67" i="1"/>
  <c r="I52" i="1" l="1"/>
  <c r="C17" i="1"/>
  <c r="C16" i="1"/>
  <c r="C92" i="1" l="1"/>
  <c r="B89" i="1" l="1"/>
  <c r="B82" i="1"/>
  <c r="B78" i="1"/>
  <c r="B41" i="1"/>
  <c r="B26" i="1"/>
  <c r="B25" i="1" s="1"/>
  <c r="B22" i="1"/>
  <c r="B19" i="1"/>
  <c r="G78" i="1"/>
  <c r="I78" i="1" l="1"/>
  <c r="H78" i="1"/>
  <c r="B18" i="1"/>
  <c r="G89" i="1"/>
  <c r="G85" i="1"/>
  <c r="G58" i="1"/>
  <c r="G57" i="1" s="1"/>
  <c r="G41" i="1"/>
  <c r="G26" i="1"/>
  <c r="G22" i="1"/>
  <c r="H22" i="1" s="1"/>
  <c r="G88" i="1"/>
  <c r="G84" i="1"/>
  <c r="G83" i="1"/>
  <c r="G68" i="1"/>
  <c r="G67" i="1" s="1"/>
  <c r="G29" i="1"/>
  <c r="I29" i="1" l="1"/>
  <c r="H29" i="1"/>
  <c r="I84" i="1"/>
  <c r="H84" i="1"/>
  <c r="I89" i="1"/>
  <c r="H89" i="1"/>
  <c r="I83" i="1"/>
  <c r="H83" i="1"/>
  <c r="G82" i="1"/>
  <c r="H82" i="1" s="1"/>
  <c r="I85" i="1"/>
  <c r="H85" i="1"/>
  <c r="I67" i="1"/>
  <c r="H67" i="1"/>
  <c r="I57" i="1"/>
  <c r="H57" i="1"/>
  <c r="I58" i="1"/>
  <c r="H58" i="1"/>
  <c r="H26" i="1"/>
  <c r="I26" i="1"/>
  <c r="G25" i="1"/>
  <c r="I41" i="1"/>
  <c r="H41" i="1"/>
  <c r="I19" i="1"/>
  <c r="H19" i="1"/>
  <c r="I22" i="1"/>
  <c r="B17" i="1"/>
  <c r="B16" i="1"/>
  <c r="H18" i="1"/>
  <c r="G17" i="1" l="1"/>
  <c r="H17" i="1" s="1"/>
  <c r="I82" i="1"/>
  <c r="I25" i="1"/>
  <c r="H25" i="1"/>
  <c r="I51" i="1"/>
  <c r="H51" i="1"/>
  <c r="I18" i="1"/>
  <c r="B92" i="1"/>
  <c r="G16" i="1"/>
  <c r="H16" i="1" s="1"/>
  <c r="I17" i="1" l="1"/>
  <c r="I16" i="1"/>
  <c r="G92" i="1"/>
  <c r="H92" i="1" s="1"/>
  <c r="I92" i="1" l="1"/>
</calcChain>
</file>

<file path=xl/sharedStrings.xml><?xml version="1.0" encoding="utf-8"?>
<sst xmlns="http://schemas.openxmlformats.org/spreadsheetml/2006/main" count="88" uniqueCount="87">
  <si>
    <t>ԱՐՏԱՇԱՏ ՀԱՄԱՅՆՔ</t>
  </si>
  <si>
    <t>ºÏ³ÙáõïÝ»ñÇ ³Ýí³ÝáõÙÁ</t>
  </si>
  <si>
    <t>ì³ñã³Ï³Ý Ù³ë</t>
  </si>
  <si>
    <t>ÀÝ¹³Ù»ÝÁ Ñ³ñÏ»ñ ¨ ïáõñù»ñ</t>
  </si>
  <si>
    <t>1. Ð³ñÏ³ÛÇÝ »³ÏÙáõïÝ»ñ ³Û¹ ÃíáõÙ`</t>
  </si>
  <si>
    <t>³)  ÑáÕÇ Ñ³ñÏ</t>
  </si>
  <si>
    <t xml:space="preserve">³³)  ýÇ½Ç³Ï³Ï³Ý ³ÝÓ³ÝóÇó  </t>
  </si>
  <si>
    <t xml:space="preserve">³µ)  Çñ³í³µ³Ý³Ï³Ý ³ÝÓ³ÝóÇó </t>
  </si>
  <si>
    <t>µ)  ·áõÛù³Ñ³ñÏ</t>
  </si>
  <si>
    <t xml:space="preserve">µ³)  ýÇ½Ç³Ï³Ï³Ý ³ÝÓ³ÝóÇó  </t>
  </si>
  <si>
    <t xml:space="preserve">µբ)  իրավաբանական ³ÝÓ³ÝóÇó  </t>
  </si>
  <si>
    <t>2. î»Õ³Ï³Ý ïáõñù»ñ ³Û¹ ÃíáõÙ`</t>
  </si>
  <si>
    <t>³)  Ð³Ù³ÛÝùÇ ï³ñ³ÍùáõÙ Ýáñ ß»Ýù»ñÇ, ßÇÝáõÃÛáõÝÝ»ñÇ (Ý»ñ³éÛ³É áã ÑÇÙÝ³Ï³Ý) ßÇÝ³ñ³ñáõÃÛáõÝ (ï»Õ³¹ñÙ³Ý) ÃáõÛÉïíáõÃÛ³Ý Ñ³Ù³ñ,  áñÇó`</t>
  </si>
  <si>
    <t xml:space="preserve">³³)  ÐÇÙÝական ßÇÝáõÃÛáõÝ. Ñ³Ù³ñ  </t>
  </si>
  <si>
    <t>³µ)  àã ÑÇÙÝ³Ï³Ý ßÇÝáõÃÛáõÝÝ»ñÇ Ñ³Ù³ñ</t>
  </si>
  <si>
    <t xml:space="preserve">µ) Ð³Ù³ÛÝùÇ í³ñã³Ï³Ý ï³ñ³ÍùáõÙ ß»Ýù»ñÇ, ßÇÝáõÃ, ù³Õ³ù³ßÇÝ³Ï³Ý ³ÛÉ ûµÛ»ÏïÝ»ñÇ í»ñ³Ï³éáõóÙ³Ý, áõÅ»Õ³óÙ³Ý, í»ñ³Ï³Ý·Ù³Ý,³ñ¹Ç³Ï³Ý³óÙ³Ý  ³ßË³ï³ÝùÝ»ñ (µ³ó³éáõÃÛ³Ùµ ÐÐ ûñ»Ýë¹ñáõÃÛ³Ùµ ë³ÑÙ³Ýí³Í`  ßÇÝ³ñ³ñáõÃÛ³Ý ÃáõÛÉïíáõÃÛáõÝ  ãå³Ñ³ÝçíáÕ ¹»åù»ñÇ) Ï³ï³ñ»Éáõ ÃáõÛÉïíáõÃÛ³Ý Ñ³Ù³ñ  </t>
  </si>
  <si>
    <t xml:space="preserve">·) Ð³Ù³ÛÝùÇ í³ñã³Ï³Ý ï³ñ³ÍùáõÙ ß»Ýù»ñÇ, ßÇÝáõÃ, ù³Õ³ù³ßÇÝ³Ï³Ý ³ÛÉ ûµÛ»ÏïÝ»ñÇ ù³Ý¹Ù³Ý ÃáõÛÉïíáõÃÛ³Ý Ñ³Ù³ñ  </t>
  </si>
  <si>
    <t xml:space="preserve">դ) Ð³Ù³ÛÝùÇ ï³ñ³ÍùáõÙ  ÍË³ËáïÇ  ³ñï³¹ñ³ÝùÇ í³×³éùÇ Ñ³Ù³ñ ·³ÝÓíáÕ ï»Õ.ïáõñù </t>
  </si>
  <si>
    <t xml:space="preserve">ե) Ð³Ù³ÛÝùÇ ï³ñ³ÍùáõÙ  á·»ÉÇó ËÙÇãùÝ»ñÇ í³×³éùÇ Ñ³Ù³ñ ·³ÝÓíáÕ ï»Õ.ïáõñù  </t>
  </si>
  <si>
    <t xml:space="preserve">½) Ð³Ù³ÛÝùÇ ï³ñ³ÍùáõÙ  µ³óûÃÛ³ í³×³éù Ï³½Ù³Ï»ñå»Éáõ ÃáõÛÉïíáõÃÛ³Ý Ñ³Ù³ñ </t>
  </si>
  <si>
    <t xml:space="preserve">¿) Ð³Ù³ÛÝùÇ ï³ñ³ÍùáõÙ Ñ»ÕáõÏ í³é»ÉÇùÇ, ï»Ë. Ñ»ÕáõÏÝ»ñÇ, Ñ»ÕáõÏ³óí³Í ·³½»ñÇ Ù³Ýñ³Í³Ë ³é¨ïñÇ Ï»ï»ñáõÙ Ñ»ÕáõÏ í³é»ÉÇùÇ, ï»Ë. Ñ»ÕáõÏÝ»ñÇ, Ñ»ÕáõÏ³óí³Í ·³½»ñÇ í³×³éùÇ ÃáõÛÉïíáõÃÛ³Ý Ñ³Ù³ñ </t>
  </si>
  <si>
    <t xml:space="preserve">Á) Ð³Ù³ÛÝùÇ ï³ñ³ÍùáõÙ ³é¨ïñÇ, Ñ³Ýñ. ëÝÝ¹Ç,½í³ñ×³ÝùÇ, ß³ÑáõÙáí  Ë³Õ»ñÇ ¨ íÇ×³Ï³Ë³Õ Ï³½Ù³Ï»ñå. ûµÛ»ÏïÝ»ñÁ, µ³ÕÝÇùÝ»ñÁ (ë³áõÝ³Ý»ñÁ) Ë³Õ³ïÝ»ñÁ Å³ÙÁ 24.00Çó Ñ»ïá ³ßË. ÃáõÛÉïí. Ñ³Ùար </t>
  </si>
  <si>
    <t>Ã) Ð³Ù³ÛÝùÇ ï³ñ³ÍùáõÙ ³ñï³ùÇÝ ·áí³½¹ ï»Õ³¹ñ»Éáõ ÃáõÛÉïíáõÃ Ñ³Ù³ñ</t>
  </si>
  <si>
    <t xml:space="preserve">Å) Ð³Ù³ÛÝùÇ ï³ñ³ÍùáõÙ( µ³ó³éáõÃÛ³Ùµ Ã³Õ³ÛÇÝ Ñ³Ù³ÛÝùÝ»ñÇ) Ù³ñ¹³ï³ñ ï³ùëáõ (µ³ó³éáõÃÛ³Ùµ »ñÃáõÕ³ÛÇÝ ï³ùëÇÝ»ñÇ) Í³é³ÛáõÃÛáõÝ Çñ³Ï³Ý³óÝ»Éáõ ÃáõÛÉïíáõÃ. Ñ³Ù³ñ  </t>
  </si>
  <si>
    <r>
      <t>լ</t>
    </r>
    <r>
      <rPr>
        <sz val="8"/>
        <color theme="1"/>
        <rFont val="Arial LatArm"/>
        <family val="2"/>
      </rPr>
      <t>)</t>
    </r>
    <r>
      <rPr>
        <sz val="8"/>
        <color theme="1"/>
        <rFont val="Arial Armenian"/>
        <family val="2"/>
      </rPr>
      <t xml:space="preserve">  </t>
    </r>
    <r>
      <rPr>
        <sz val="8"/>
        <color theme="1"/>
        <rFont val="Sylfaen"/>
        <family val="1"/>
        <charset val="204"/>
      </rPr>
      <t>Հանրային</t>
    </r>
    <r>
      <rPr>
        <sz val="8"/>
        <color theme="1"/>
        <rFont val="Arial Armenian"/>
        <family val="2"/>
      </rPr>
      <t xml:space="preserve"> </t>
    </r>
    <r>
      <rPr>
        <sz val="8"/>
        <color theme="1"/>
        <rFont val="Sylfaen"/>
        <family val="1"/>
        <charset val="204"/>
      </rPr>
      <t>սննդի</t>
    </r>
    <r>
      <rPr>
        <sz val="8"/>
        <color theme="1"/>
        <rFont val="Arial Armenian"/>
        <family val="2"/>
      </rPr>
      <t xml:space="preserve"> </t>
    </r>
    <r>
      <rPr>
        <sz val="8"/>
        <color theme="1"/>
        <rFont val="Sylfaen"/>
        <family val="1"/>
        <charset val="204"/>
      </rPr>
      <t xml:space="preserve">կազմակերպում  </t>
    </r>
  </si>
  <si>
    <r>
      <t>Ç</t>
    </r>
    <r>
      <rPr>
        <sz val="8"/>
        <color theme="1"/>
        <rFont val="Arial LatArm"/>
        <family val="2"/>
      </rPr>
      <t>)  Â³ÝÏ³ñÅ»ù Ù»ï³ÕÝ»ñÇó å³ïñ³ëïí Çñ»ñÇ Ù³Ýñ³Í³Ë ³éáõí³×³éùÇ ÃáõÛïí Ñ³Ùար</t>
    </r>
  </si>
  <si>
    <t>խ) Քաղաքացիական հոգեհանգստի ծիսական ծառ. թույլտվութ.</t>
  </si>
  <si>
    <t xml:space="preserve">   3.  ä»ï³Ï³Ý ïáõñù»ñ ³Û¹ ÃíáõÙ`</t>
  </si>
  <si>
    <t xml:space="preserve">³) ø³Õ³ù³óÇ³Ï³Ý ³Ïï»ñ ·ñ³Ýó»Éáõ, ¹ñ³Ýó Ù³ëÇÝ ù³Õ³ù³óÇÝ»ñÇÝ ÏñÏÝ³ÏÇ íÏ³Û³Ï³ÝÝ»ñ, ù³Õ³ù³óÇ³Ï³Ý Ï³óáõÃÛ³Ý ³Ïï»ñáõÙ Ï³ï³ñí³Í ·ñ³éáõÙÝ»ñáõÙ ÷á÷áËáõÃÛáõÝÝ»ñ,Éñ³óáõÙÝ»ñ, áõÕÕáõÙÝ»ñ Ï³ï³ñ»Éáõ ¨ í»ñ³Ï³Ý·ÝÙ³Ý Ï³å³Ïó íÏ³Û³Ï³ÝÝ»ñ ï³Éáõ Ñ³Ù³ñ  </t>
  </si>
  <si>
    <t xml:space="preserve">µ) Üáï³ñ³Ï³Ý ·ñ³ë»ÝÛ³ÏÝ»ñÇ ÏáÕÙÇó Ýáï³ñ³Ï³Ý Í³é³ÛáõÃÛáõÝÝ»ñ Ï³ï³ñ»Éáõ,Ýáï³ñ³Ï³Ý Ï³ñ·áí í³í»ñ³óí³Í ÷³ëï³ÃÕÃ»ñÇ ÏñÏÝûñÇÝ³ÏÝ»ñ  ï³Éáõ, Ýßí³Í Ù³ñÙÇÝÝ»ñÇ ÏáÕÙÇó ·áñÍ³ñùÝ»ñÇ Ý³Ë³·Í»ñ ¨ ¹ÇÙáõÙÝ»ñ Ï³½Ù»Éáõ,÷³ëï³ÃÕÃ»ñÇ å³ï×»Ý»ñ Ñ³Ý»Éáõ ¨ ¹ñ³ÝóÇó ù³Õí³ÍùÝ»ñ ï³Éáõ Ñ³Ù³ñ  </t>
  </si>
  <si>
    <t xml:space="preserve">   4. ä³ßïáÝ³Ï³Ý ¹ñ³Ù³ßÝáñÑÝ»ñ ³Û¹ ÃíáõÙ`</t>
  </si>
  <si>
    <t xml:space="preserve">³) ä»ï³Ï³Ý µÛáõç»Çó ýÇÝ³Ýë³Ï³Ý Ñ³Ù³Ñ³ñÃ»óÙ³Ý ëÏ½µáõÝùáí ïñ³Ù³¹ñíáÕ ¹áï³óÇ³Ý»ñ  </t>
  </si>
  <si>
    <t>բ)Ընթացիկ դրամաշնորհ</t>
  </si>
  <si>
    <t xml:space="preserve"> գ)Ընթացիկ դրամաշնորհ/covid19/</t>
  </si>
  <si>
    <t xml:space="preserve">գ) սուբվենցիա </t>
  </si>
  <si>
    <t xml:space="preserve">դ) օտարերկրյա պետություններից տրվող տրանսֆերներ  </t>
  </si>
  <si>
    <t xml:space="preserve">ե)պետ. բյուջեից տրամադրվող այլ դոտացիա </t>
  </si>
  <si>
    <t xml:space="preserve">   5. ²ÛÉ »Ï³ÙáõïÝ»ñ ³Û¹ ÃíáõÙ`</t>
  </si>
  <si>
    <t>5.1  ¶áõÛùÇ í³ñÓ³Ï³ÉáõÃÛáõÝÇó »Ï³ÙáõïÝ»ñ ³Û¹ ÃíáõÙ`</t>
  </si>
  <si>
    <t xml:space="preserve">³) Ð³Ù³ÛÝùÇ ë»÷³Ï³ÝáõÃÛáõÝ Ñ³Ù³ñíáÕ ÑáÕ»ñÇ í³ñÓ³Ï³ÉáõÃÛ³Ý í³ñÓ³í×³ñÝ»ñ  </t>
  </si>
  <si>
    <t xml:space="preserve">µ) Ð³Ù³ÛÝùÇ í³ñã³Ï³Ý ï³ñ³ÍùáõÙ ·ïÝíáÕ å»ïáõÃÛ³Ý ¨ Ñ³Ù³ÛÝùÇ ë»÷³Ï³ÝáõÃÛ³ÝÁ å³ïÏ³ÝáÕ ÑáÕ³Ù³ë»ñÇ Ï³éáõó³å.  Çñ³íáõÝùÇ  ¹ÇÙ³ó ·³ÝÓíáÕ í³ñÓ³í×³ñÝ»ñ  </t>
  </si>
  <si>
    <t xml:space="preserve">·) ²ÛÉ ·áõÛùÇ í³ñÓ³Ï³ÉáõթյունÇó Ùáõïù»ñ </t>
  </si>
  <si>
    <t>դ) ²ÛÉ ·áõÛùÇ í³ñÓ³Ï³ÉáõթյունÇó Ùáõïù»ñ</t>
  </si>
  <si>
    <t xml:space="preserve">5.2 ì³ñã³Ï³Ý  ·³ÝÓáõÙÝ»ñ ³Û¹ ÃíáõÙ` </t>
  </si>
  <si>
    <t>³) î»Õ³Ï³Ý í×³ñÝ»ñ</t>
  </si>
  <si>
    <t xml:space="preserve">³³) ²×áõñ¹-í³×³éù Ï³½Ù³Ï»ñå»Éáõ Ñ³Ù³ñ ï»Õ³Ï³Ý í×³ñ  </t>
  </si>
  <si>
    <t>³բ) Հողի գործառնական նշանակությունը փոխելու վճար</t>
  </si>
  <si>
    <t xml:space="preserve">³·) ÞÇÝ³ñ ³í³ñïÁ ÷³ëï³·ñ í×³ñ </t>
  </si>
  <si>
    <t xml:space="preserve">³դ) ÞÇÝ³ñ³ñáõÃÛ³Ý ï»ëùÇ  ÷á÷áËáõÃÛ³Ý ¨ í»ñ³Ï³éáõóÙ³Ý Ñ³Ù³ñ í×³ñ  </t>
  </si>
  <si>
    <t xml:space="preserve">µ) Ð³Ù³ÛÝùÇ í³ñã³Ï³Ý ï³ñ³ÍùáõÙ ÇÝùÝ³Ï³Ù  Ï³éáõóí³Í ß»Ýù»ñÇ, ßÇÝáõÃÛáõÝÝ»ñÇ ûñÇÝ³Ï³Ý³óÙ³Ý Ñ³Ù³ñ í×³ñÝ»ñ  </t>
  </si>
  <si>
    <r>
      <t xml:space="preserve">գ) </t>
    </r>
    <r>
      <rPr>
        <sz val="8"/>
        <color theme="1"/>
        <rFont val="Sylfaen"/>
        <family val="1"/>
        <charset val="204"/>
      </rPr>
      <t xml:space="preserve">այլ եկամուտներ, բազմաբնակարան շենքերի սպասարկման վճար  </t>
    </r>
  </si>
  <si>
    <t xml:space="preserve">5.3 ì³ñã³Ï³Ý Çñ³í³Ë³ËïáõÙÝ»ñÇ Ñ³Ù³ñ ï»Õ³Ï³Ý ÇÝùÝ³Ï³é³í³ñÙ³Ý Ù³ñÙÇÝÝ»ñÇ  ÏáÕÙÇó å³ï³ëË³Ý³ïíáõÃÛ³Ý ÙÇçáóÝ»ñÇ ÏÇñ³éáõÙÇó »Ï³ÙáõïÝ»ñ  </t>
  </si>
  <si>
    <t xml:space="preserve">5.4 úñ»Ýùáí ¨ Çñ³í³Ï³Ý ³ÛÉ ³Ïï»ñáí ë³ÑÙ³Ýí³Í` Ñ³Ù³ÛÝùÇ µÛáõç»Ç Ùáõïù³·ñÙ³Ý »ÝÃ³Ï³ ³ÛÉ »Ï³ÙáõïÝ»ñ  (աղբահանություն)  </t>
  </si>
  <si>
    <t>6. Տեղական վճարներ համայնքի ենթ. նախադպրոցական և արտադպրոցական հաստատություններից օգտվողներից գանձվող ծնողական վճարներ</t>
  </si>
  <si>
    <t xml:space="preserve">ա) Արտաշատ համայնքի թիվ 1 մանկապարտեզ ՀՈԱԿ </t>
  </si>
  <si>
    <t xml:space="preserve">բ) Արտաշատ համայնքի թիվ 3 մանկապարտեզ ՀՈԱԿ </t>
  </si>
  <si>
    <t xml:space="preserve">գ) Արտաշատ համայնքի թիվ 4 մանկապարտեզ ՀՈԱԿ </t>
  </si>
  <si>
    <t xml:space="preserve">դ) Արտաշատ համայնքի թիվ 5 մանկապարտեզ ՀՈԱԿ </t>
  </si>
  <si>
    <t xml:space="preserve">ե) Արտաշատ համայնքի թիվ 6 մանկապարտեզ ՀՈԱԿ </t>
  </si>
  <si>
    <t xml:space="preserve">զ) Արտաշատ համայնքի թիվ 7 մանկապարտեզ ՀՈԱԿ </t>
  </si>
  <si>
    <t xml:space="preserve">է) Արտաշատ համայնքի թիվ 8 մանկապարտեզ ՀՈԱԿ </t>
  </si>
  <si>
    <t xml:space="preserve">ը) Արտաշատ համայնքի գեղարվեստի դպրոց ՀՈԱԿ </t>
  </si>
  <si>
    <t xml:space="preserve">ը) Արտաշատ համայնքի երաժշտական դպրոց ՀՈԱԿ </t>
  </si>
  <si>
    <t>7. Անասնաբույժի ծառայությունից օգտվելու դիմաց վճար</t>
  </si>
  <si>
    <t>8. ä»ï.ÏáÕÙÇó ï»Õ³Ï³Ý ÇÝùÝ³Ï³é³í³ñÙ³Ý Ù³ñÙÇÝÝ»ñÇÝ å³ïíÇñ³Ïí³Í ÉÇ³½áñáõÃÛáõÝÝ»ñÇ Çñ³Ï³Ý³óÙ³Ý Í³Ëë»ñÇ ýÇÝ³Ýë³íáñÙ³Ý Ñ³Ù³ñ å»ï³Ï³Ý µÛáõç»Çó ëï³óíáÕ ÙÇçáóÝ»ñ, áñÇó`</t>
  </si>
  <si>
    <t xml:space="preserve">³) øԿԱԳԲ  Í³é³ÛáõÃÛ³Ý Ñ³Ù³ñ  </t>
  </si>
  <si>
    <t>Ֆոնդային մաս</t>
  </si>
  <si>
    <t>9. ä³ßïáÝ³Ï³Ý ¹ñ³Ù³ßÝáñÑÝ»ñ ³Û¹ ÃíáõÙ`</t>
  </si>
  <si>
    <r>
      <t>ա</t>
    </r>
    <r>
      <rPr>
        <sz val="10"/>
        <color theme="1"/>
        <rFont val="Arial LatArm"/>
        <family val="2"/>
      </rPr>
      <t>.</t>
    </r>
    <r>
      <rPr>
        <sz val="8"/>
        <color theme="1"/>
        <rFont val="Arial LatArm"/>
        <family val="2"/>
      </rPr>
      <t xml:space="preserve"> ä»ï³Ï³Ý µÛáõç»Çó Ï³åÇï³É Í³Ëë»ñÇ ýÇÝ³Ýë³íáñÙ³Ý Ýå³ï³Ï³ÛÇÝ Ñ³ïÏ³óáõÙÝ»ñ (ëáõµí»ÝóÇ³Ý»ñ)</t>
    </r>
  </si>
  <si>
    <t>10.  ¶áõÛùÇ  ûï³ñáõÙÇó Ùáõïù»ñ, ³Û¹ ÃíáõÙ`</t>
  </si>
  <si>
    <t xml:space="preserve">³) ÑáÕÇ ûï³ñáõÙÇ ó Ùáõïù»ñ </t>
  </si>
  <si>
    <t xml:space="preserve">µ) ³ÛÉ ·áõÛùÇ ûï³ñáõÙÇó Ùáõïù»ñ </t>
  </si>
  <si>
    <r>
      <t xml:space="preserve">11. </t>
    </r>
    <r>
      <rPr>
        <sz val="9"/>
        <color theme="1"/>
        <rFont val="Sylfaen"/>
        <family val="1"/>
        <charset val="204"/>
      </rPr>
      <t>Վարչ</t>
    </r>
    <r>
      <rPr>
        <sz val="9"/>
        <color theme="1"/>
        <rFont val="Arial Armenian"/>
        <family val="2"/>
      </rPr>
      <t>. բ</t>
    </r>
    <r>
      <rPr>
        <sz val="9"/>
        <color theme="1"/>
        <rFont val="Sylfaen"/>
        <family val="1"/>
        <charset val="204"/>
      </rPr>
      <t>յուջեի</t>
    </r>
    <r>
      <rPr>
        <sz val="9"/>
        <color theme="1"/>
        <rFont val="Arial Armenian"/>
        <family val="2"/>
      </rPr>
      <t xml:space="preserve"> </t>
    </r>
    <r>
      <rPr>
        <sz val="9"/>
        <color theme="1"/>
        <rFont val="Sylfaen"/>
        <family val="1"/>
        <charset val="204"/>
      </rPr>
      <t>պահուստ</t>
    </r>
    <r>
      <rPr>
        <sz val="9"/>
        <color theme="1"/>
        <rFont val="Arial Armenian"/>
        <family val="2"/>
      </rPr>
      <t xml:space="preserve">. </t>
    </r>
    <r>
      <rPr>
        <sz val="9"/>
        <color theme="1"/>
        <rFont val="Sylfaen"/>
        <family val="1"/>
        <charset val="204"/>
      </rPr>
      <t>ֆոնդից</t>
    </r>
    <r>
      <rPr>
        <sz val="9"/>
        <color theme="1"/>
        <rFont val="Arial Armenian"/>
        <family val="2"/>
      </rPr>
      <t xml:space="preserve"> </t>
    </r>
    <r>
      <rPr>
        <sz val="9"/>
        <color theme="1"/>
        <rFont val="Sylfaen"/>
        <family val="1"/>
        <charset val="204"/>
      </rPr>
      <t>հատկացում</t>
    </r>
    <r>
      <rPr>
        <sz val="9"/>
        <color theme="1"/>
        <rFont val="Arial Armenian"/>
        <family val="2"/>
      </rPr>
      <t xml:space="preserve"> </t>
    </r>
    <r>
      <rPr>
        <sz val="9"/>
        <color theme="1"/>
        <rFont val="Sylfaen"/>
        <family val="1"/>
        <charset val="204"/>
      </rPr>
      <t>ֆոնդային</t>
    </r>
    <r>
      <rPr>
        <sz val="9"/>
        <color theme="1"/>
        <rFont val="Arial Armenian"/>
        <family val="2"/>
      </rPr>
      <t xml:space="preserve"> </t>
    </r>
    <r>
      <rPr>
        <sz val="9"/>
        <color theme="1"/>
        <rFont val="Sylfaen"/>
        <family val="1"/>
        <charset val="204"/>
      </rPr>
      <t>բյուջե</t>
    </r>
  </si>
  <si>
    <r>
      <t>12.</t>
    </r>
    <r>
      <rPr>
        <i/>
        <sz val="9"/>
        <color theme="1"/>
        <rFont val="Arial LatArm"/>
        <family val="2"/>
      </rPr>
      <t xml:space="preserve"> î³ñ»ëÏ½µÇ ³½³ï ÙÝ³óáñ¹, ³Û¹ ÃíáõÙ`</t>
    </r>
  </si>
  <si>
    <t xml:space="preserve">³) ì³ñã³Ï³Ý Ù³ë </t>
  </si>
  <si>
    <t xml:space="preserve">µ)  üáÝ¹³ÛÇÝ Ù³ë         </t>
  </si>
  <si>
    <t>ÀÜ¸²ØºÜÀ  ºÎ²ØàôîÜºð</t>
  </si>
  <si>
    <t>ï³ñ»Ï³Ý µÛáõç»</t>
  </si>
  <si>
    <t xml:space="preserve">                Ñ³½. ¹ñ³Ù</t>
  </si>
  <si>
    <t>կատ. % կիս. պլանի նկատմամբ</t>
  </si>
  <si>
    <t xml:space="preserve">կատ. % տարեկան պլանի նկատմամբ </t>
  </si>
  <si>
    <t xml:space="preserve"> </t>
  </si>
  <si>
    <r>
      <t>2020 ԹՎԱԿԱՆԻ  ՏԱՐԵԿԱՆ ´ÚàôæºÆ ºÎ²ØàôîÜº</t>
    </r>
    <r>
      <rPr>
        <sz val="10"/>
        <color theme="1"/>
        <rFont val="Sylfaen"/>
        <family val="1"/>
        <charset val="204"/>
      </rPr>
      <t>ՐԻ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ԿԱՏԱՐՈՂԱԿԱՆԸ</t>
    </r>
  </si>
  <si>
    <t>առ  01.01.2021թ.</t>
  </si>
  <si>
    <t>Ñ³ßí»ïáõ Å³Ù³Ý³Ï³ßñç³Ý   /2-րդ կիսամյակ /</t>
  </si>
  <si>
    <t>կիսամյակ</t>
  </si>
  <si>
    <t>փաստացի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</si>
</sst>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28" x14ac:knownFonts="1"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u/>
      <sz val="11"/>
      <color theme="1"/>
      <name val="Sylfaen"/>
      <family val="1"/>
      <charset val="204"/>
    </font>
    <font>
      <u/>
      <sz val="11"/>
      <color theme="1"/>
      <name val="Arial Armenian"/>
      <family val="2"/>
    </font>
    <font>
      <sz val="10"/>
      <color theme="1"/>
      <name val="Arial LatArm"/>
      <family val="2"/>
    </font>
    <font>
      <sz val="10"/>
      <color theme="1"/>
      <name val="Sylfaen"/>
      <family val="1"/>
      <charset val="204"/>
    </font>
    <font>
      <sz val="9"/>
      <color theme="1"/>
      <name val="Arial LatArm"/>
      <family val="2"/>
    </font>
    <font>
      <b/>
      <sz val="8"/>
      <color theme="1"/>
      <name val="Arial LatArm"/>
      <family val="2"/>
    </font>
    <font>
      <sz val="8"/>
      <color theme="1"/>
      <name val="Arial LatArm"/>
      <family val="2"/>
    </font>
    <font>
      <i/>
      <sz val="9"/>
      <color theme="1"/>
      <name val="Arial LatArm"/>
      <family val="2"/>
    </font>
    <font>
      <sz val="9"/>
      <color theme="1"/>
      <name val="Sylfaen"/>
      <family val="1"/>
      <charset val="204"/>
    </font>
    <font>
      <sz val="8"/>
      <color theme="1"/>
      <name val="Arial Armenian"/>
      <family val="2"/>
    </font>
    <font>
      <sz val="8"/>
      <color theme="1"/>
      <name val="Sylfaen"/>
      <family val="1"/>
      <charset val="204"/>
    </font>
    <font>
      <b/>
      <sz val="10"/>
      <color theme="1"/>
      <name val="Sylfaen"/>
      <family val="1"/>
      <charset val="204"/>
    </font>
    <font>
      <sz val="9"/>
      <color theme="1"/>
      <name val="Arial Armenian"/>
      <family val="2"/>
    </font>
    <font>
      <i/>
      <sz val="9"/>
      <color theme="1"/>
      <name val="Calibri"/>
      <family val="2"/>
      <charset val="204"/>
      <scheme val="minor"/>
    </font>
    <font>
      <b/>
      <sz val="11"/>
      <color rgb="FF000000"/>
      <name val="Calibri"/>
      <family val="2"/>
    </font>
    <font>
      <sz val="9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color rgb="FF000000"/>
      <name val="Arial LatArm"/>
      <family val="2"/>
    </font>
    <font>
      <sz val="9"/>
      <color theme="1"/>
      <name val="Calibri"/>
      <family val="2"/>
      <charset val="204"/>
      <scheme val="minor"/>
    </font>
    <font>
      <sz val="9"/>
      <color rgb="FF000000"/>
      <name val="Arial LatArm"/>
      <family val="2"/>
    </font>
    <font>
      <b/>
      <sz val="10"/>
      <color rgb="FF000000"/>
      <name val="Calibri"/>
      <family val="2"/>
    </font>
    <font>
      <sz val="11"/>
      <color rgb="FF000000"/>
      <name val="Calibri"/>
      <family val="2"/>
      <charset val="204"/>
    </font>
    <font>
      <b/>
      <sz val="10"/>
      <color rgb="FF000000"/>
      <name val="Calibri"/>
      <family val="2"/>
      <charset val="204"/>
    </font>
    <font>
      <b/>
      <sz val="10"/>
      <color rgb="FF000000"/>
      <name val="Arial LatArm"/>
      <family val="2"/>
    </font>
    <font>
      <b/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0" fillId="0" borderId="0" xfId="0" applyAlignment="1">
      <alignment horizontal="right"/>
    </xf>
    <xf numFmtId="0" fontId="0" fillId="2" borderId="0" xfId="0" applyFont="1" applyFill="1" applyAlignment="1">
      <alignment horizontal="right"/>
    </xf>
    <xf numFmtId="0" fontId="0" fillId="2" borderId="0" xfId="0" applyFill="1" applyAlignment="1">
      <alignment horizontal="right"/>
    </xf>
    <xf numFmtId="0" fontId="7" fillId="0" borderId="3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center" wrapText="1"/>
    </xf>
    <xf numFmtId="49" fontId="8" fillId="0" borderId="5" xfId="0" applyNumberFormat="1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left" vertical="center" wrapText="1"/>
    </xf>
    <xf numFmtId="0" fontId="15" fillId="0" borderId="5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2" borderId="5" xfId="0" applyFont="1" applyFill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22" fillId="2" borderId="5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3" fillId="2" borderId="3" xfId="0" applyFont="1" applyFill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164" fontId="24" fillId="2" borderId="0" xfId="0" applyNumberFormat="1" applyFont="1" applyFill="1" applyBorder="1" applyAlignment="1">
      <alignment horizontal="center" vertical="center" wrapText="1"/>
    </xf>
    <xf numFmtId="164" fontId="16" fillId="2" borderId="6" xfId="0" applyNumberFormat="1" applyFont="1" applyFill="1" applyBorder="1" applyAlignment="1">
      <alignment horizontal="center" vertical="center" wrapText="1"/>
    </xf>
    <xf numFmtId="164" fontId="24" fillId="2" borderId="21" xfId="0" applyNumberFormat="1" applyFont="1" applyFill="1" applyBorder="1" applyAlignment="1">
      <alignment horizontal="center" vertical="center" wrapText="1"/>
    </xf>
    <xf numFmtId="165" fontId="24" fillId="2" borderId="21" xfId="0" applyNumberFormat="1" applyFont="1" applyFill="1" applyBorder="1" applyAlignment="1">
      <alignment horizontal="center" vertical="center" wrapText="1"/>
    </xf>
    <xf numFmtId="2" fontId="24" fillId="2" borderId="21" xfId="0" applyNumberFormat="1" applyFont="1" applyFill="1" applyBorder="1" applyAlignment="1">
      <alignment horizontal="center" vertical="center" wrapText="1"/>
    </xf>
    <xf numFmtId="164" fontId="24" fillId="2" borderId="8" xfId="0" applyNumberFormat="1" applyFont="1" applyFill="1" applyBorder="1" applyAlignment="1">
      <alignment horizontal="center" vertical="center" wrapText="1"/>
    </xf>
    <xf numFmtId="164" fontId="0" fillId="0" borderId="5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1" fontId="24" fillId="2" borderId="21" xfId="0" applyNumberFormat="1" applyFont="1" applyFill="1" applyBorder="1" applyAlignment="1">
      <alignment horizontal="center" vertical="center" wrapText="1"/>
    </xf>
    <xf numFmtId="165" fontId="24" fillId="2" borderId="5" xfId="0" applyNumberFormat="1" applyFont="1" applyFill="1" applyBorder="1" applyAlignment="1">
      <alignment horizontal="center" vertical="center" wrapText="1"/>
    </xf>
    <xf numFmtId="165" fontId="0" fillId="0" borderId="5" xfId="0" applyNumberFormat="1" applyBorder="1" applyAlignment="1">
      <alignment horizontal="center"/>
    </xf>
    <xf numFmtId="165" fontId="0" fillId="0" borderId="4" xfId="0" applyNumberFormat="1" applyBorder="1" applyAlignment="1">
      <alignment horizontal="center"/>
    </xf>
    <xf numFmtId="165" fontId="0" fillId="0" borderId="3" xfId="0" applyNumberFormat="1" applyBorder="1" applyAlignment="1">
      <alignment horizontal="center"/>
    </xf>
    <xf numFmtId="0" fontId="19" fillId="0" borderId="7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left" vertical="center" wrapText="1"/>
    </xf>
    <xf numFmtId="0" fontId="0" fillId="0" borderId="5" xfId="0" applyBorder="1"/>
    <xf numFmtId="164" fontId="24" fillId="2" borderId="5" xfId="0" applyNumberFormat="1" applyFont="1" applyFill="1" applyBorder="1" applyAlignment="1">
      <alignment horizontal="center" vertical="center" wrapText="1"/>
    </xf>
    <xf numFmtId="2" fontId="24" fillId="2" borderId="2" xfId="0" applyNumberFormat="1" applyFont="1" applyFill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1" fontId="24" fillId="2" borderId="5" xfId="0" applyNumberFormat="1" applyFont="1" applyFill="1" applyBorder="1" applyAlignment="1">
      <alignment horizontal="center" vertical="center" wrapText="1"/>
    </xf>
    <xf numFmtId="2" fontId="24" fillId="2" borderId="5" xfId="0" applyNumberFormat="1" applyFont="1" applyFill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 wrapText="1"/>
    </xf>
    <xf numFmtId="1" fontId="22" fillId="2" borderId="21" xfId="0" applyNumberFormat="1" applyFont="1" applyFill="1" applyBorder="1" applyAlignment="1">
      <alignment horizontal="center" vertical="center" wrapText="1"/>
    </xf>
    <xf numFmtId="164" fontId="22" fillId="2" borderId="21" xfId="0" applyNumberFormat="1" applyFont="1" applyFill="1" applyBorder="1" applyAlignment="1">
      <alignment horizontal="center" vertical="center" wrapText="1"/>
    </xf>
    <xf numFmtId="164" fontId="26" fillId="2" borderId="3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6" fillId="0" borderId="5" xfId="0" applyFont="1" applyBorder="1" applyAlignment="1">
      <alignment horizontal="center" vertical="center" wrapText="1"/>
    </xf>
    <xf numFmtId="164" fontId="16" fillId="2" borderId="3" xfId="0" applyNumberFormat="1" applyFont="1" applyFill="1" applyBorder="1" applyAlignment="1">
      <alignment horizontal="center" vertical="center" wrapText="1"/>
    </xf>
    <xf numFmtId="165" fontId="0" fillId="0" borderId="22" xfId="0" applyNumberForma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5" fontId="0" fillId="0" borderId="23" xfId="0" applyNumberFormat="1" applyBorder="1" applyAlignment="1">
      <alignment horizontal="center"/>
    </xf>
    <xf numFmtId="165" fontId="0" fillId="0" borderId="6" xfId="0" applyNumberFormat="1" applyBorder="1" applyAlignment="1">
      <alignment horizontal="center"/>
    </xf>
    <xf numFmtId="165" fontId="0" fillId="0" borderId="4" xfId="0" applyNumberFormat="1" applyBorder="1" applyAlignment="1">
      <alignment horizontal="center" vertical="center"/>
    </xf>
    <xf numFmtId="164" fontId="24" fillId="2" borderId="2" xfId="0" applyNumberFormat="1" applyFont="1" applyFill="1" applyBorder="1" applyAlignment="1">
      <alignment horizontal="center" vertical="center" wrapText="1"/>
    </xf>
    <xf numFmtId="165" fontId="25" fillId="2" borderId="6" xfId="0" applyNumberFormat="1" applyFont="1" applyFill="1" applyBorder="1" applyAlignment="1">
      <alignment horizontal="center" vertical="center" wrapText="1"/>
    </xf>
    <xf numFmtId="164" fontId="27" fillId="2" borderId="21" xfId="0" applyNumberFormat="1" applyFont="1" applyFill="1" applyBorder="1" applyAlignment="1">
      <alignment horizontal="center" vertical="center" wrapText="1"/>
    </xf>
    <xf numFmtId="2" fontId="27" fillId="2" borderId="21" xfId="0" applyNumberFormat="1" applyFont="1" applyFill="1" applyBorder="1" applyAlignment="1">
      <alignment horizontal="center" vertical="center" wrapText="1"/>
    </xf>
    <xf numFmtId="1" fontId="27" fillId="2" borderId="5" xfId="0" applyNumberFormat="1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4"/>
  <sheetViews>
    <sheetView tabSelected="1" workbookViewId="0">
      <selection activeCell="K67" sqref="K67:L74"/>
    </sheetView>
  </sheetViews>
  <sheetFormatPr defaultRowHeight="12.75" x14ac:dyDescent="0.2"/>
  <cols>
    <col min="1" max="1" width="41.7109375" customWidth="1"/>
    <col min="2" max="2" width="13" customWidth="1"/>
    <col min="3" max="3" width="12.28515625" customWidth="1"/>
    <col min="4" max="5" width="0" hidden="1" customWidth="1"/>
    <col min="6" max="6" width="10.85546875" hidden="1" customWidth="1"/>
    <col min="7" max="7" width="14.85546875" customWidth="1"/>
    <col min="8" max="8" width="10.28515625" customWidth="1"/>
    <col min="9" max="9" width="9.140625" customWidth="1"/>
    <col min="10" max="10" width="10.42578125" bestFit="1" customWidth="1"/>
    <col min="12" max="12" width="12.7109375" customWidth="1"/>
  </cols>
  <sheetData>
    <row r="1" spans="1:9" ht="15" x14ac:dyDescent="0.2">
      <c r="A1" s="79" t="s">
        <v>0</v>
      </c>
      <c r="B1" s="80"/>
      <c r="C1" s="80"/>
      <c r="D1" s="80"/>
      <c r="E1" s="80"/>
      <c r="F1" s="80"/>
      <c r="G1" s="80"/>
      <c r="H1" s="80"/>
      <c r="I1" s="80"/>
    </row>
    <row r="2" spans="1:9" x14ac:dyDescent="0.2">
      <c r="A2" s="1"/>
      <c r="B2" s="1"/>
      <c r="C2" s="1"/>
      <c r="D2" s="1"/>
      <c r="E2" s="2"/>
      <c r="F2" s="1"/>
      <c r="G2" s="3"/>
      <c r="H2" s="1"/>
    </row>
    <row r="3" spans="1:9" ht="15" x14ac:dyDescent="0.2">
      <c r="A3" s="81" t="s">
        <v>82</v>
      </c>
      <c r="B3" s="81"/>
      <c r="C3" s="81"/>
      <c r="D3" s="81"/>
      <c r="E3" s="81"/>
      <c r="F3" s="81"/>
      <c r="G3" s="81"/>
      <c r="H3" s="81"/>
      <c r="I3" s="81"/>
    </row>
    <row r="4" spans="1:9" x14ac:dyDescent="0.2">
      <c r="A4" s="1"/>
      <c r="B4" s="1"/>
      <c r="C4" s="1"/>
      <c r="D4" s="1"/>
      <c r="E4" s="2"/>
      <c r="F4" s="1"/>
      <c r="G4" s="3"/>
      <c r="H4" s="1"/>
    </row>
    <row r="5" spans="1:9" ht="15" x14ac:dyDescent="0.2">
      <c r="A5" s="82" t="s">
        <v>83</v>
      </c>
      <c r="B5" s="82"/>
      <c r="C5" s="82"/>
      <c r="D5" s="82"/>
      <c r="E5" s="82"/>
      <c r="F5" s="82"/>
      <c r="G5" s="82"/>
      <c r="H5" s="82"/>
      <c r="I5" s="82"/>
    </row>
    <row r="7" spans="1:9" ht="13.5" thickBot="1" x14ac:dyDescent="0.25"/>
    <row r="8" spans="1:9" ht="12.75" customHeight="1" x14ac:dyDescent="0.2">
      <c r="A8" s="83" t="s">
        <v>1</v>
      </c>
      <c r="B8" s="85" t="s">
        <v>77</v>
      </c>
      <c r="C8" s="88" t="s">
        <v>84</v>
      </c>
      <c r="D8" s="89"/>
      <c r="E8" s="89"/>
      <c r="F8" s="89"/>
      <c r="G8" s="89"/>
      <c r="H8" s="89"/>
      <c r="I8" s="90"/>
    </row>
    <row r="9" spans="1:9" x14ac:dyDescent="0.2">
      <c r="A9" s="84"/>
      <c r="B9" s="85"/>
      <c r="C9" s="91"/>
      <c r="D9" s="92"/>
      <c r="E9" s="92"/>
      <c r="F9" s="92"/>
      <c r="G9" s="92"/>
      <c r="H9" s="92"/>
      <c r="I9" s="93"/>
    </row>
    <row r="10" spans="1:9" ht="13.5" thickBot="1" x14ac:dyDescent="0.25">
      <c r="A10" s="84"/>
      <c r="B10" s="85"/>
      <c r="C10" s="94"/>
      <c r="D10" s="92"/>
      <c r="E10" s="92"/>
      <c r="F10" s="95"/>
      <c r="G10" s="95"/>
      <c r="H10" s="95"/>
      <c r="I10" s="96"/>
    </row>
    <row r="11" spans="1:9" x14ac:dyDescent="0.2">
      <c r="A11" s="84"/>
      <c r="B11" s="86"/>
      <c r="C11" s="97" t="s">
        <v>85</v>
      </c>
      <c r="G11" s="100" t="s">
        <v>86</v>
      </c>
      <c r="H11" s="91" t="s">
        <v>79</v>
      </c>
      <c r="I11" s="76" t="s">
        <v>80</v>
      </c>
    </row>
    <row r="12" spans="1:9" x14ac:dyDescent="0.2">
      <c r="A12" s="84"/>
      <c r="B12" s="86"/>
      <c r="C12" s="93"/>
      <c r="G12" s="101"/>
      <c r="H12" s="91"/>
      <c r="I12" s="77"/>
    </row>
    <row r="13" spans="1:9" x14ac:dyDescent="0.2">
      <c r="A13" s="84"/>
      <c r="B13" s="86"/>
      <c r="C13" s="93"/>
      <c r="G13" s="101"/>
      <c r="H13" s="91"/>
      <c r="I13" s="77"/>
    </row>
    <row r="14" spans="1:9" ht="13.5" thickBot="1" x14ac:dyDescent="0.25">
      <c r="A14" s="84"/>
      <c r="B14" s="87"/>
      <c r="C14" s="93"/>
      <c r="G14" s="102"/>
      <c r="H14" s="91"/>
      <c r="I14" s="77"/>
    </row>
    <row r="15" spans="1:9" ht="13.5" thickBot="1" x14ac:dyDescent="0.25">
      <c r="A15" s="84"/>
      <c r="B15" s="98" t="s">
        <v>78</v>
      </c>
      <c r="C15" s="99"/>
      <c r="H15" s="91"/>
      <c r="I15" s="78"/>
    </row>
    <row r="16" spans="1:9" ht="15.75" thickBot="1" x14ac:dyDescent="0.25">
      <c r="A16" s="4" t="s">
        <v>2</v>
      </c>
      <c r="B16" s="22">
        <f>B18+B25+B41+B44+B51+B67+B77+B78</f>
        <v>760051.52</v>
      </c>
      <c r="C16" s="22">
        <f>C18+C25+C41+C44+C51+C67+C77+C78</f>
        <v>760051.52</v>
      </c>
      <c r="G16" s="38">
        <f>G18+G25+G41+G44+G51+G67+G77+G78</f>
        <v>738922.72900000005</v>
      </c>
      <c r="H16" s="50">
        <f>G16/C16*100</f>
        <v>97.220084370070069</v>
      </c>
      <c r="I16" s="50">
        <f>G16/B16*100</f>
        <v>97.220084370070069</v>
      </c>
    </row>
    <row r="17" spans="1:9" ht="21.75" customHeight="1" x14ac:dyDescent="0.2">
      <c r="A17" s="5" t="s">
        <v>3</v>
      </c>
      <c r="B17" s="23">
        <f>B18+B25+B41</f>
        <v>226757.71100000001</v>
      </c>
      <c r="C17" s="23">
        <f>C18+C25+C41</f>
        <v>226757.71100000001</v>
      </c>
      <c r="G17" s="73">
        <f>G18+G25+G41</f>
        <v>218623.611</v>
      </c>
      <c r="H17" s="49">
        <f>G17/C17*100</f>
        <v>96.412867300464143</v>
      </c>
      <c r="I17" s="49">
        <f>G17/B17*100</f>
        <v>96.412867300464143</v>
      </c>
    </row>
    <row r="18" spans="1:9" ht="21.75" customHeight="1" x14ac:dyDescent="0.2">
      <c r="A18" s="6" t="s">
        <v>4</v>
      </c>
      <c r="B18" s="24">
        <f>B19+B22</f>
        <v>190711.71100000001</v>
      </c>
      <c r="C18" s="24">
        <f>C19+C22</f>
        <v>190711.71100000001</v>
      </c>
      <c r="G18" s="39">
        <f>G19+G22</f>
        <v>187666.576</v>
      </c>
      <c r="H18" s="49">
        <f t="shared" ref="H18:H79" si="0">G18/C18*100</f>
        <v>98.403278443660952</v>
      </c>
      <c r="I18" s="49">
        <f t="shared" ref="I18:I79" si="1">G18/B18*100</f>
        <v>98.403278443660952</v>
      </c>
    </row>
    <row r="19" spans="1:9" ht="21.95" customHeight="1" x14ac:dyDescent="0.2">
      <c r="A19" s="7" t="s">
        <v>5</v>
      </c>
      <c r="B19" s="25">
        <f>B20+B21</f>
        <v>23830</v>
      </c>
      <c r="C19" s="25">
        <f>C20+C21</f>
        <v>23830</v>
      </c>
      <c r="G19" s="43">
        <f>G20+G21</f>
        <v>23723.208999999999</v>
      </c>
      <c r="H19" s="49">
        <f t="shared" si="0"/>
        <v>99.551863197650022</v>
      </c>
      <c r="I19" s="49">
        <f t="shared" si="1"/>
        <v>99.551863197650022</v>
      </c>
    </row>
    <row r="20" spans="1:9" ht="21.95" customHeight="1" x14ac:dyDescent="0.2">
      <c r="A20" s="7" t="s">
        <v>6</v>
      </c>
      <c r="B20" s="25">
        <v>20700</v>
      </c>
      <c r="C20" s="25">
        <v>20700</v>
      </c>
      <c r="G20" s="39">
        <v>20710.136999999999</v>
      </c>
      <c r="H20" s="49">
        <f t="shared" si="0"/>
        <v>100.04897101449275</v>
      </c>
      <c r="I20" s="49">
        <f t="shared" si="1"/>
        <v>100.04897101449275</v>
      </c>
    </row>
    <row r="21" spans="1:9" ht="21.95" customHeight="1" x14ac:dyDescent="0.2">
      <c r="A21" s="7" t="s">
        <v>7</v>
      </c>
      <c r="B21" s="25">
        <v>3130</v>
      </c>
      <c r="C21" s="25">
        <v>3130</v>
      </c>
      <c r="G21" s="45">
        <v>3013.0720000000001</v>
      </c>
      <c r="H21" s="49">
        <f t="shared" si="0"/>
        <v>96.264281150159746</v>
      </c>
      <c r="I21" s="49">
        <f t="shared" si="1"/>
        <v>96.264281150159746</v>
      </c>
    </row>
    <row r="22" spans="1:9" ht="21.95" customHeight="1" x14ac:dyDescent="0.2">
      <c r="A22" s="7" t="s">
        <v>8</v>
      </c>
      <c r="B22" s="25">
        <f>B23+B24</f>
        <v>166881.71100000001</v>
      </c>
      <c r="C22" s="25">
        <v>166881.71100000001</v>
      </c>
      <c r="G22" s="39">
        <f>G23+G24</f>
        <v>163943.367</v>
      </c>
      <c r="H22" s="49">
        <f t="shared" si="0"/>
        <v>98.239265415968788</v>
      </c>
      <c r="I22" s="49">
        <f t="shared" si="1"/>
        <v>98.239265415968788</v>
      </c>
    </row>
    <row r="23" spans="1:9" ht="21.95" customHeight="1" x14ac:dyDescent="0.2">
      <c r="A23" s="8" t="s">
        <v>9</v>
      </c>
      <c r="B23" s="25">
        <v>142400</v>
      </c>
      <c r="C23" s="25">
        <v>142400</v>
      </c>
      <c r="G23" s="39">
        <v>136228.465</v>
      </c>
      <c r="H23" s="49">
        <f t="shared" si="0"/>
        <v>95.66605688202246</v>
      </c>
      <c r="I23" s="49">
        <f t="shared" si="1"/>
        <v>95.66605688202246</v>
      </c>
    </row>
    <row r="24" spans="1:9" ht="21.95" customHeight="1" x14ac:dyDescent="0.2">
      <c r="A24" s="8" t="s">
        <v>10</v>
      </c>
      <c r="B24" s="25">
        <v>24481.710999999999</v>
      </c>
      <c r="C24" s="25">
        <v>21484.710999999999</v>
      </c>
      <c r="G24" s="39">
        <v>27714.901999999998</v>
      </c>
      <c r="H24" s="49">
        <f t="shared" si="0"/>
        <v>128.99825368840195</v>
      </c>
      <c r="I24" s="49">
        <f t="shared" si="1"/>
        <v>113.20655651886422</v>
      </c>
    </row>
    <row r="25" spans="1:9" ht="26.25" customHeight="1" x14ac:dyDescent="0.2">
      <c r="A25" s="9" t="s">
        <v>11</v>
      </c>
      <c r="B25" s="26">
        <f>B26+B29+B30+B31+B32+B33+B34+B35+B36+B37+B38+B39+B40</f>
        <v>19846</v>
      </c>
      <c r="C25" s="26">
        <f>C26+C29+C30+C31+C32+C33+C34+C35+C36+C37+C38+C39+C40</f>
        <v>19846</v>
      </c>
      <c r="G25" s="39">
        <f>G26+G29+G30+G31+G32+G33+G34+G35+G36+G37+G38+G39+G40</f>
        <v>16884.535</v>
      </c>
      <c r="H25" s="49">
        <f t="shared" si="0"/>
        <v>85.077773858712078</v>
      </c>
      <c r="I25" s="49">
        <f t="shared" si="1"/>
        <v>85.077773858712078</v>
      </c>
    </row>
    <row r="26" spans="1:9" ht="42" x14ac:dyDescent="0.2">
      <c r="A26" s="7" t="s">
        <v>12</v>
      </c>
      <c r="B26" s="25">
        <f>B27+B28</f>
        <v>1200</v>
      </c>
      <c r="C26" s="25">
        <f>C27+C28</f>
        <v>1200</v>
      </c>
      <c r="G26" s="46">
        <f>G27+G28</f>
        <v>1520</v>
      </c>
      <c r="H26" s="49">
        <f t="shared" si="0"/>
        <v>126.66666666666666</v>
      </c>
      <c r="I26" s="49">
        <f t="shared" si="1"/>
        <v>126.66666666666666</v>
      </c>
    </row>
    <row r="27" spans="1:9" ht="24.95" customHeight="1" x14ac:dyDescent="0.2">
      <c r="A27" s="7" t="s">
        <v>13</v>
      </c>
      <c r="B27" s="25">
        <v>1200</v>
      </c>
      <c r="C27" s="25">
        <v>1200</v>
      </c>
      <c r="G27" s="46">
        <v>1520</v>
      </c>
      <c r="H27" s="49">
        <f t="shared" si="0"/>
        <v>126.66666666666666</v>
      </c>
      <c r="I27" s="49">
        <f t="shared" si="1"/>
        <v>126.66666666666666</v>
      </c>
    </row>
    <row r="28" spans="1:9" ht="24.95" customHeight="1" x14ac:dyDescent="0.2">
      <c r="A28" s="7" t="s">
        <v>14</v>
      </c>
      <c r="B28" s="27"/>
      <c r="C28" s="27"/>
      <c r="G28" s="39"/>
      <c r="H28" s="49"/>
      <c r="I28" s="49"/>
    </row>
    <row r="29" spans="1:9" ht="78" customHeight="1" x14ac:dyDescent="0.2">
      <c r="A29" s="7" t="s">
        <v>15</v>
      </c>
      <c r="B29" s="25">
        <v>60</v>
      </c>
      <c r="C29" s="25">
        <v>60</v>
      </c>
      <c r="G29" s="46">
        <f t="shared" ref="G29:G68" si="2">E29+F29</f>
        <v>0</v>
      </c>
      <c r="H29" s="70">
        <f t="shared" si="0"/>
        <v>0</v>
      </c>
      <c r="I29" s="70">
        <f t="shared" si="1"/>
        <v>0</v>
      </c>
    </row>
    <row r="30" spans="1:9" ht="31.5" x14ac:dyDescent="0.2">
      <c r="A30" s="7" t="s">
        <v>16</v>
      </c>
      <c r="B30" s="25">
        <v>40</v>
      </c>
      <c r="C30" s="25">
        <v>40</v>
      </c>
      <c r="G30" s="46">
        <v>60</v>
      </c>
      <c r="H30" s="70">
        <f t="shared" si="0"/>
        <v>150</v>
      </c>
      <c r="I30" s="70">
        <f t="shared" si="1"/>
        <v>150</v>
      </c>
    </row>
    <row r="31" spans="1:9" ht="21" x14ac:dyDescent="0.2">
      <c r="A31" s="7" t="s">
        <v>17</v>
      </c>
      <c r="B31" s="25">
        <v>2658</v>
      </c>
      <c r="C31" s="25">
        <v>2658</v>
      </c>
      <c r="G31" s="41">
        <v>2861.9</v>
      </c>
      <c r="H31" s="49">
        <f t="shared" si="0"/>
        <v>107.6711813393529</v>
      </c>
      <c r="I31" s="49">
        <f t="shared" si="1"/>
        <v>107.6711813393529</v>
      </c>
    </row>
    <row r="32" spans="1:9" ht="24" customHeight="1" x14ac:dyDescent="0.2">
      <c r="A32" s="19" t="s">
        <v>18</v>
      </c>
      <c r="B32" s="51">
        <v>3552</v>
      </c>
      <c r="C32" s="51">
        <v>3552</v>
      </c>
      <c r="G32" s="55">
        <v>3217.7</v>
      </c>
      <c r="H32" s="49">
        <f t="shared" si="0"/>
        <v>90.588400900900893</v>
      </c>
      <c r="I32" s="49">
        <f t="shared" si="1"/>
        <v>90.588400900900893</v>
      </c>
    </row>
    <row r="33" spans="1:10" ht="25.5" customHeight="1" x14ac:dyDescent="0.2">
      <c r="A33" s="7" t="s">
        <v>19</v>
      </c>
      <c r="B33" s="25">
        <v>300</v>
      </c>
      <c r="C33" s="25">
        <v>300</v>
      </c>
      <c r="D33" s="53"/>
      <c r="E33" s="53"/>
      <c r="F33" s="53"/>
      <c r="G33" s="58">
        <v>494.05</v>
      </c>
      <c r="H33" s="49">
        <f t="shared" si="0"/>
        <v>164.68333333333334</v>
      </c>
      <c r="I33" s="49">
        <f t="shared" si="1"/>
        <v>164.68333333333334</v>
      </c>
    </row>
    <row r="34" spans="1:10" ht="52.5" x14ac:dyDescent="0.2">
      <c r="A34" s="8" t="s">
        <v>20</v>
      </c>
      <c r="B34" s="25">
        <v>3320</v>
      </c>
      <c r="C34" s="25">
        <v>3320</v>
      </c>
      <c r="D34" s="53"/>
      <c r="E34" s="53"/>
      <c r="F34" s="53"/>
      <c r="G34" s="57">
        <v>3200</v>
      </c>
      <c r="H34" s="49">
        <f t="shared" si="0"/>
        <v>96.385542168674704</v>
      </c>
      <c r="I34" s="49">
        <f t="shared" si="1"/>
        <v>96.385542168674704</v>
      </c>
    </row>
    <row r="35" spans="1:10" ht="52.5" x14ac:dyDescent="0.2">
      <c r="A35" s="52" t="s">
        <v>21</v>
      </c>
      <c r="B35" s="56">
        <v>690</v>
      </c>
      <c r="C35" s="56">
        <v>690</v>
      </c>
      <c r="G35" s="46">
        <v>1005</v>
      </c>
      <c r="H35" s="49">
        <f t="shared" si="0"/>
        <v>145.65217391304347</v>
      </c>
      <c r="I35" s="49">
        <f t="shared" si="1"/>
        <v>145.65217391304347</v>
      </c>
    </row>
    <row r="36" spans="1:10" ht="24.75" customHeight="1" x14ac:dyDescent="0.2">
      <c r="A36" s="7" t="s">
        <v>22</v>
      </c>
      <c r="B36" s="25">
        <v>5500</v>
      </c>
      <c r="C36" s="25">
        <v>5500</v>
      </c>
      <c r="G36" s="39">
        <v>3213.1350000000002</v>
      </c>
      <c r="H36" s="49">
        <f t="shared" si="0"/>
        <v>58.420636363636369</v>
      </c>
      <c r="I36" s="49">
        <f t="shared" si="1"/>
        <v>58.420636363636369</v>
      </c>
    </row>
    <row r="37" spans="1:10" ht="42" x14ac:dyDescent="0.2">
      <c r="A37" s="7" t="s">
        <v>23</v>
      </c>
      <c r="B37" s="25">
        <v>220</v>
      </c>
      <c r="C37" s="25">
        <v>220</v>
      </c>
      <c r="G37" s="46">
        <v>160</v>
      </c>
      <c r="H37" s="49">
        <f t="shared" si="0"/>
        <v>72.727272727272734</v>
      </c>
      <c r="I37" s="49">
        <f t="shared" si="1"/>
        <v>72.727272727272734</v>
      </c>
    </row>
    <row r="38" spans="1:10" ht="20.25" customHeight="1" x14ac:dyDescent="0.2">
      <c r="A38" s="10" t="s">
        <v>24</v>
      </c>
      <c r="B38" s="25">
        <v>1356</v>
      </c>
      <c r="C38" s="25">
        <v>1356</v>
      </c>
      <c r="G38" s="41">
        <v>865.25</v>
      </c>
      <c r="H38" s="49">
        <f t="shared" si="0"/>
        <v>63.808997050147497</v>
      </c>
      <c r="I38" s="49">
        <f t="shared" si="1"/>
        <v>63.808997050147497</v>
      </c>
    </row>
    <row r="39" spans="1:10" ht="27" customHeight="1" x14ac:dyDescent="0.2">
      <c r="A39" s="11" t="s">
        <v>25</v>
      </c>
      <c r="B39" s="25">
        <v>200</v>
      </c>
      <c r="C39" s="25">
        <v>200</v>
      </c>
      <c r="G39" s="46">
        <v>100</v>
      </c>
      <c r="H39" s="49">
        <f t="shared" si="0"/>
        <v>50</v>
      </c>
      <c r="I39" s="49">
        <f t="shared" si="1"/>
        <v>50</v>
      </c>
    </row>
    <row r="40" spans="1:10" ht="34.5" customHeight="1" x14ac:dyDescent="0.2">
      <c r="A40" s="10" t="s">
        <v>26</v>
      </c>
      <c r="B40" s="25">
        <v>750</v>
      </c>
      <c r="C40" s="25">
        <v>750</v>
      </c>
      <c r="G40" s="40">
        <v>187.5</v>
      </c>
      <c r="H40" s="49">
        <f t="shared" si="0"/>
        <v>25</v>
      </c>
      <c r="I40" s="49">
        <f t="shared" si="1"/>
        <v>25</v>
      </c>
    </row>
    <row r="41" spans="1:10" ht="21.75" customHeight="1" x14ac:dyDescent="0.2">
      <c r="A41" s="9" t="s">
        <v>27</v>
      </c>
      <c r="B41" s="26">
        <f>B42+B43</f>
        <v>16200</v>
      </c>
      <c r="C41" s="26">
        <f>C42+C43</f>
        <v>16200</v>
      </c>
      <c r="G41" s="40">
        <f>G42+G43</f>
        <v>14072.5</v>
      </c>
      <c r="H41" s="49">
        <f t="shared" si="0"/>
        <v>86.867283950617278</v>
      </c>
      <c r="I41" s="49">
        <f t="shared" si="1"/>
        <v>86.867283950617278</v>
      </c>
    </row>
    <row r="42" spans="1:10" ht="63" x14ac:dyDescent="0.2">
      <c r="A42" s="7" t="s">
        <v>28</v>
      </c>
      <c r="B42" s="25">
        <v>5000</v>
      </c>
      <c r="C42" s="25">
        <v>5000</v>
      </c>
      <c r="G42" s="40">
        <v>5690.8</v>
      </c>
      <c r="H42" s="49">
        <f t="shared" si="0"/>
        <v>113.816</v>
      </c>
      <c r="I42" s="49">
        <f t="shared" si="1"/>
        <v>113.816</v>
      </c>
    </row>
    <row r="43" spans="1:10" ht="73.5" x14ac:dyDescent="0.2">
      <c r="A43" s="7" t="s">
        <v>29</v>
      </c>
      <c r="B43" s="25">
        <v>11200</v>
      </c>
      <c r="C43" s="25">
        <v>11200</v>
      </c>
      <c r="G43" s="40">
        <v>8381.7000000000007</v>
      </c>
      <c r="H43" s="49">
        <f t="shared" si="0"/>
        <v>74.836607142857147</v>
      </c>
      <c r="I43" s="49">
        <f t="shared" si="1"/>
        <v>74.836607142857147</v>
      </c>
    </row>
    <row r="44" spans="1:10" ht="22.5" customHeight="1" x14ac:dyDescent="0.2">
      <c r="A44" s="9" t="s">
        <v>30</v>
      </c>
      <c r="B44" s="26">
        <f>B45+B46+B47+B48+B49+B50</f>
        <v>396968.56299999997</v>
      </c>
      <c r="C44" s="26">
        <f>C45+C46+C47+C48+C49+C50</f>
        <v>396968.56299999997</v>
      </c>
      <c r="G44" s="73">
        <f>G45+G46+G47+G48+G49+G50</f>
        <v>396968.56299999997</v>
      </c>
      <c r="H44" s="49">
        <f t="shared" si="0"/>
        <v>100</v>
      </c>
      <c r="I44" s="49">
        <f t="shared" si="1"/>
        <v>100</v>
      </c>
      <c r="J44" s="63"/>
    </row>
    <row r="45" spans="1:10" ht="31.5" x14ac:dyDescent="0.2">
      <c r="A45" s="7" t="s">
        <v>31</v>
      </c>
      <c r="B45" s="25">
        <v>322702.59999999998</v>
      </c>
      <c r="C45" s="25">
        <v>322702.59999999998</v>
      </c>
      <c r="G45" s="25">
        <v>322702.59999999998</v>
      </c>
      <c r="H45" s="49">
        <f t="shared" si="0"/>
        <v>100</v>
      </c>
      <c r="I45" s="49">
        <f t="shared" si="1"/>
        <v>100</v>
      </c>
    </row>
    <row r="46" spans="1:10" x14ac:dyDescent="0.2">
      <c r="A46" s="12" t="s">
        <v>32</v>
      </c>
      <c r="B46" s="21">
        <v>37239.800000000003</v>
      </c>
      <c r="C46" s="64">
        <v>37239.800000000003</v>
      </c>
      <c r="G46" s="64">
        <v>37239.800000000003</v>
      </c>
      <c r="H46" s="49">
        <f t="shared" si="0"/>
        <v>100</v>
      </c>
      <c r="I46" s="49">
        <f t="shared" si="1"/>
        <v>100</v>
      </c>
    </row>
    <row r="47" spans="1:10" ht="15" x14ac:dyDescent="0.2">
      <c r="A47" s="12" t="s">
        <v>33</v>
      </c>
      <c r="B47" s="21">
        <v>822.66300000000001</v>
      </c>
      <c r="C47" s="64">
        <v>822.66300000000001</v>
      </c>
      <c r="G47" s="39">
        <v>822.66300000000001</v>
      </c>
      <c r="H47" s="49">
        <f t="shared" si="0"/>
        <v>100</v>
      </c>
      <c r="I47" s="49">
        <f t="shared" si="1"/>
        <v>100</v>
      </c>
    </row>
    <row r="48" spans="1:10" ht="15" x14ac:dyDescent="0.2">
      <c r="A48" s="13" t="s">
        <v>34</v>
      </c>
      <c r="B48" s="28"/>
      <c r="C48" s="28"/>
      <c r="G48" s="39"/>
      <c r="H48" s="49"/>
      <c r="I48" s="49"/>
    </row>
    <row r="49" spans="1:9" ht="30" x14ac:dyDescent="0.2">
      <c r="A49" s="13" t="s">
        <v>35</v>
      </c>
      <c r="B49" s="29"/>
      <c r="C49" s="29"/>
      <c r="G49" s="39"/>
      <c r="H49" s="49"/>
      <c r="I49" s="49"/>
    </row>
    <row r="50" spans="1:9" ht="23.25" customHeight="1" x14ac:dyDescent="0.2">
      <c r="A50" s="13" t="s">
        <v>36</v>
      </c>
      <c r="B50" s="28">
        <v>36203.5</v>
      </c>
      <c r="C50" s="28">
        <v>36203.5</v>
      </c>
      <c r="G50" s="40">
        <v>36203.5</v>
      </c>
      <c r="H50" s="49">
        <f t="shared" si="0"/>
        <v>100</v>
      </c>
      <c r="I50" s="49">
        <f t="shared" si="1"/>
        <v>100</v>
      </c>
    </row>
    <row r="51" spans="1:9" ht="24.95" customHeight="1" x14ac:dyDescent="0.2">
      <c r="A51" s="9" t="s">
        <v>37</v>
      </c>
      <c r="B51" s="26">
        <f>B52+B57+B65+B66</f>
        <v>96810.945999999996</v>
      </c>
      <c r="C51" s="26">
        <f>C52+C57+C65+C66</f>
        <v>96810.945999999996</v>
      </c>
      <c r="G51" s="73">
        <f>G52+G57+G65+G66</f>
        <v>88320.655999999988</v>
      </c>
      <c r="H51" s="49">
        <f t="shared" si="0"/>
        <v>91.230030951252132</v>
      </c>
      <c r="I51" s="49">
        <f t="shared" si="1"/>
        <v>91.230030951252132</v>
      </c>
    </row>
    <row r="52" spans="1:9" ht="24.95" customHeight="1" x14ac:dyDescent="0.2">
      <c r="A52" s="7" t="s">
        <v>38</v>
      </c>
      <c r="B52" s="26">
        <f>B53+B54+B55+B56</f>
        <v>15100</v>
      </c>
      <c r="C52" s="26">
        <f>C53+C54+C55+C56</f>
        <v>15100</v>
      </c>
      <c r="G52" s="39">
        <f>G53+G54+G55+G56</f>
        <v>15783.098999999998</v>
      </c>
      <c r="H52" s="49">
        <f t="shared" si="0"/>
        <v>104.52383443708608</v>
      </c>
      <c r="I52" s="49">
        <f t="shared" si="1"/>
        <v>104.52383443708608</v>
      </c>
    </row>
    <row r="53" spans="1:9" ht="24.95" customHeight="1" x14ac:dyDescent="0.2">
      <c r="A53" s="19" t="s">
        <v>39</v>
      </c>
      <c r="B53" s="51">
        <v>1350</v>
      </c>
      <c r="C53" s="51">
        <v>1350</v>
      </c>
      <c r="G53" s="71">
        <v>1364.7170000000001</v>
      </c>
      <c r="H53" s="49">
        <f t="shared" si="0"/>
        <v>101.09014814814816</v>
      </c>
      <c r="I53" s="49">
        <f t="shared" si="1"/>
        <v>101.09014814814816</v>
      </c>
    </row>
    <row r="54" spans="1:9" ht="45" customHeight="1" x14ac:dyDescent="0.2">
      <c r="A54" s="7" t="s">
        <v>40</v>
      </c>
      <c r="B54" s="25">
        <v>3350</v>
      </c>
      <c r="C54" s="25">
        <v>3350</v>
      </c>
      <c r="D54" s="53"/>
      <c r="E54" s="53"/>
      <c r="F54" s="53"/>
      <c r="G54" s="54">
        <v>3051.2820000000002</v>
      </c>
      <c r="H54" s="49">
        <f t="shared" si="0"/>
        <v>91.083044776119408</v>
      </c>
      <c r="I54" s="49">
        <f t="shared" si="1"/>
        <v>91.083044776119408</v>
      </c>
    </row>
    <row r="55" spans="1:9" ht="24.95" customHeight="1" x14ac:dyDescent="0.2">
      <c r="A55" s="7" t="s">
        <v>41</v>
      </c>
      <c r="B55" s="25">
        <v>7400</v>
      </c>
      <c r="C55" s="25">
        <v>7400</v>
      </c>
      <c r="D55" s="53"/>
      <c r="E55" s="53"/>
      <c r="F55" s="53"/>
      <c r="G55" s="47">
        <v>7492.3</v>
      </c>
      <c r="H55" s="49">
        <f t="shared" si="0"/>
        <v>101.24729729729729</v>
      </c>
      <c r="I55" s="49">
        <f t="shared" si="1"/>
        <v>101.24729729729729</v>
      </c>
    </row>
    <row r="56" spans="1:9" ht="24.95" customHeight="1" x14ac:dyDescent="0.2">
      <c r="A56" s="7" t="s">
        <v>42</v>
      </c>
      <c r="B56" s="25">
        <v>3000</v>
      </c>
      <c r="C56" s="25">
        <v>3000</v>
      </c>
      <c r="D56" s="53"/>
      <c r="E56" s="53"/>
      <c r="F56" s="53"/>
      <c r="G56" s="47">
        <v>3874.8</v>
      </c>
      <c r="H56" s="49">
        <f t="shared" si="0"/>
        <v>129.16</v>
      </c>
      <c r="I56" s="49">
        <f t="shared" si="1"/>
        <v>129.16</v>
      </c>
    </row>
    <row r="57" spans="1:9" ht="24.95" customHeight="1" x14ac:dyDescent="0.2">
      <c r="A57" s="7" t="s">
        <v>43</v>
      </c>
      <c r="B57" s="26">
        <f>B58+B63+B64</f>
        <v>35385.945999999996</v>
      </c>
      <c r="C57" s="26">
        <f>C58+C63+C64</f>
        <v>35385.945999999996</v>
      </c>
      <c r="D57" s="53"/>
      <c r="E57" s="53"/>
      <c r="F57" s="53"/>
      <c r="G57" s="54">
        <f>G58+G63+G64</f>
        <v>30824.938000000002</v>
      </c>
      <c r="H57" s="49">
        <f t="shared" si="0"/>
        <v>87.110679477100888</v>
      </c>
      <c r="I57" s="49">
        <f t="shared" si="1"/>
        <v>87.110679477100888</v>
      </c>
    </row>
    <row r="58" spans="1:9" ht="24.95" customHeight="1" x14ac:dyDescent="0.2">
      <c r="A58" s="52" t="s">
        <v>44</v>
      </c>
      <c r="B58" s="23">
        <f>B59+B60+B61+B62</f>
        <v>2885.9459999999999</v>
      </c>
      <c r="C58" s="23">
        <f>C59+C60+C61+C62</f>
        <v>2885.9459999999999</v>
      </c>
      <c r="G58" s="39">
        <f>G59+G60+G61+G62</f>
        <v>3892.6549999999997</v>
      </c>
      <c r="H58" s="49">
        <f t="shared" si="0"/>
        <v>134.88315443185701</v>
      </c>
      <c r="I58" s="49">
        <f t="shared" si="1"/>
        <v>134.88315443185701</v>
      </c>
    </row>
    <row r="59" spans="1:9" ht="24.95" customHeight="1" x14ac:dyDescent="0.2">
      <c r="A59" s="7" t="s">
        <v>45</v>
      </c>
      <c r="B59" s="31">
        <v>600</v>
      </c>
      <c r="C59" s="31">
        <v>600</v>
      </c>
      <c r="G59" s="46">
        <v>1392</v>
      </c>
      <c r="H59" s="49">
        <f t="shared" si="0"/>
        <v>231.99999999999997</v>
      </c>
      <c r="I59" s="49">
        <f t="shared" si="1"/>
        <v>231.99999999999997</v>
      </c>
    </row>
    <row r="60" spans="1:9" ht="24.95" customHeight="1" x14ac:dyDescent="0.2">
      <c r="A60" s="7" t="s">
        <v>46</v>
      </c>
      <c r="B60" s="32">
        <v>908.68499999999995</v>
      </c>
      <c r="C60" s="32">
        <v>908.68499999999995</v>
      </c>
      <c r="G60" s="39">
        <v>1003.194</v>
      </c>
      <c r="H60" s="49">
        <f t="shared" si="0"/>
        <v>110.40063388302876</v>
      </c>
      <c r="I60" s="49">
        <f t="shared" si="1"/>
        <v>110.40063388302876</v>
      </c>
    </row>
    <row r="61" spans="1:9" ht="24.95" customHeight="1" x14ac:dyDescent="0.2">
      <c r="A61" s="7" t="s">
        <v>47</v>
      </c>
      <c r="B61" s="31">
        <v>200</v>
      </c>
      <c r="C61" s="31">
        <v>200</v>
      </c>
      <c r="G61" s="40">
        <v>225.2</v>
      </c>
      <c r="H61" s="49">
        <f t="shared" si="0"/>
        <v>112.6</v>
      </c>
      <c r="I61" s="49">
        <f t="shared" si="1"/>
        <v>112.6</v>
      </c>
    </row>
    <row r="62" spans="1:9" ht="30" customHeight="1" x14ac:dyDescent="0.2">
      <c r="A62" s="7" t="s">
        <v>48</v>
      </c>
      <c r="B62" s="31">
        <v>1177.261</v>
      </c>
      <c r="C62" s="31">
        <v>1177.261</v>
      </c>
      <c r="G62" s="39">
        <v>1272.261</v>
      </c>
      <c r="H62" s="49">
        <f t="shared" si="0"/>
        <v>108.06957845371588</v>
      </c>
      <c r="I62" s="49">
        <f t="shared" si="1"/>
        <v>108.06957845371588</v>
      </c>
    </row>
    <row r="63" spans="1:9" ht="39" customHeight="1" x14ac:dyDescent="0.2">
      <c r="A63" s="7" t="s">
        <v>49</v>
      </c>
      <c r="B63" s="30">
        <v>500</v>
      </c>
      <c r="C63" s="30">
        <v>500</v>
      </c>
      <c r="G63" s="39">
        <v>535.38300000000004</v>
      </c>
      <c r="H63" s="49">
        <f t="shared" si="0"/>
        <v>107.07660000000001</v>
      </c>
      <c r="I63" s="49">
        <f t="shared" si="1"/>
        <v>107.07660000000001</v>
      </c>
    </row>
    <row r="64" spans="1:9" ht="39.75" customHeight="1" x14ac:dyDescent="0.2">
      <c r="A64" s="7" t="s">
        <v>50</v>
      </c>
      <c r="B64" s="33">
        <v>32000</v>
      </c>
      <c r="C64" s="33">
        <v>32000</v>
      </c>
      <c r="G64" s="39">
        <v>26396.9</v>
      </c>
      <c r="H64" s="49">
        <f t="shared" si="0"/>
        <v>82.490312500000002</v>
      </c>
      <c r="I64" s="49">
        <f t="shared" si="1"/>
        <v>82.490312500000002</v>
      </c>
    </row>
    <row r="65" spans="1:11" ht="45.75" customHeight="1" x14ac:dyDescent="0.2">
      <c r="A65" s="7" t="s">
        <v>51</v>
      </c>
      <c r="B65" s="30">
        <v>6325</v>
      </c>
      <c r="C65" s="30">
        <v>6325</v>
      </c>
      <c r="G65" s="46">
        <v>6325</v>
      </c>
      <c r="H65" s="49">
        <f t="shared" si="0"/>
        <v>100</v>
      </c>
      <c r="I65" s="49">
        <f t="shared" si="1"/>
        <v>100</v>
      </c>
    </row>
    <row r="66" spans="1:11" ht="39.75" customHeight="1" x14ac:dyDescent="0.2">
      <c r="A66" s="7" t="s">
        <v>52</v>
      </c>
      <c r="B66" s="30">
        <v>40000</v>
      </c>
      <c r="C66" s="30">
        <v>40000</v>
      </c>
      <c r="G66" s="39">
        <v>35387.618999999999</v>
      </c>
      <c r="H66" s="49">
        <f t="shared" si="0"/>
        <v>88.469047500000002</v>
      </c>
      <c r="I66" s="49">
        <f t="shared" si="1"/>
        <v>88.469047500000002</v>
      </c>
    </row>
    <row r="67" spans="1:11" ht="54" customHeight="1" x14ac:dyDescent="0.2">
      <c r="A67" s="7" t="s">
        <v>53</v>
      </c>
      <c r="B67" s="33">
        <f>B68+B69+B70+B71+B72+B73+B74+B75+B76</f>
        <v>33940</v>
      </c>
      <c r="C67" s="33">
        <f>C68+C69+C70+C71+C72+C73+C74+C75+C76</f>
        <v>33940</v>
      </c>
      <c r="G67" s="73">
        <f>G68+G69+G70+G71+G72+G73+G74+G75+G76</f>
        <v>29505.599000000002</v>
      </c>
      <c r="H67" s="49">
        <f t="shared" si="0"/>
        <v>86.934587507365947</v>
      </c>
      <c r="I67" s="49">
        <f t="shared" si="1"/>
        <v>86.934587507365947</v>
      </c>
      <c r="J67" t="s">
        <v>81</v>
      </c>
    </row>
    <row r="68" spans="1:11" ht="24.95" customHeight="1" x14ac:dyDescent="0.2">
      <c r="A68" s="7" t="s">
        <v>54</v>
      </c>
      <c r="B68" s="28"/>
      <c r="C68" s="28"/>
      <c r="G68" s="46">
        <f t="shared" si="2"/>
        <v>0</v>
      </c>
      <c r="H68" s="49"/>
      <c r="I68" s="49"/>
    </row>
    <row r="69" spans="1:11" ht="24.95" customHeight="1" x14ac:dyDescent="0.2">
      <c r="A69" s="7" t="s">
        <v>55</v>
      </c>
      <c r="B69" s="32">
        <v>3480</v>
      </c>
      <c r="C69" s="32">
        <v>3480</v>
      </c>
      <c r="G69" s="41">
        <v>2451.83</v>
      </c>
      <c r="H69" s="49">
        <f t="shared" si="0"/>
        <v>70.454885057471259</v>
      </c>
      <c r="I69" s="49">
        <f t="shared" si="1"/>
        <v>70.454885057471259</v>
      </c>
      <c r="K69" s="41"/>
    </row>
    <row r="70" spans="1:11" ht="24.95" customHeight="1" x14ac:dyDescent="0.2">
      <c r="A70" s="7" t="s">
        <v>56</v>
      </c>
      <c r="B70" s="32">
        <v>4240</v>
      </c>
      <c r="C70" s="32">
        <v>4240</v>
      </c>
      <c r="G70" s="41">
        <v>3201.14</v>
      </c>
      <c r="H70" s="49">
        <f t="shared" si="0"/>
        <v>75.498584905660366</v>
      </c>
      <c r="I70" s="49">
        <f t="shared" si="1"/>
        <v>75.498584905660366</v>
      </c>
      <c r="K70" s="41"/>
    </row>
    <row r="71" spans="1:11" ht="24.95" customHeight="1" x14ac:dyDescent="0.2">
      <c r="A71" s="7" t="s">
        <v>57</v>
      </c>
      <c r="B71" s="32">
        <v>6096</v>
      </c>
      <c r="C71" s="32">
        <v>6096</v>
      </c>
      <c r="G71" s="41">
        <v>3988.26</v>
      </c>
      <c r="H71" s="49">
        <f t="shared" si="0"/>
        <v>65.4242125984252</v>
      </c>
      <c r="I71" s="49">
        <f t="shared" si="1"/>
        <v>65.4242125984252</v>
      </c>
      <c r="K71" s="41"/>
    </row>
    <row r="72" spans="1:11" ht="24.95" customHeight="1" x14ac:dyDescent="0.2">
      <c r="A72" s="7" t="s">
        <v>58</v>
      </c>
      <c r="B72" s="32">
        <v>300</v>
      </c>
      <c r="C72" s="32">
        <v>300</v>
      </c>
      <c r="G72" s="40">
        <v>43.2</v>
      </c>
      <c r="H72" s="49">
        <f t="shared" si="0"/>
        <v>14.400000000000002</v>
      </c>
      <c r="I72" s="49">
        <f t="shared" si="1"/>
        <v>14.400000000000002</v>
      </c>
      <c r="K72" s="40"/>
    </row>
    <row r="73" spans="1:11" ht="24.95" customHeight="1" x14ac:dyDescent="0.2">
      <c r="A73" s="7" t="s">
        <v>59</v>
      </c>
      <c r="B73" s="25">
        <v>1964</v>
      </c>
      <c r="C73" s="25">
        <v>1964</v>
      </c>
      <c r="G73" s="40">
        <v>1686.3</v>
      </c>
      <c r="H73" s="49">
        <f t="shared" si="0"/>
        <v>85.860488798370667</v>
      </c>
      <c r="I73" s="49">
        <f t="shared" si="1"/>
        <v>85.860488798370667</v>
      </c>
      <c r="K73" s="40"/>
    </row>
    <row r="74" spans="1:11" ht="24.95" customHeight="1" x14ac:dyDescent="0.2">
      <c r="A74" s="7" t="s">
        <v>60</v>
      </c>
      <c r="B74" s="32">
        <v>3360</v>
      </c>
      <c r="C74" s="32">
        <v>3360</v>
      </c>
      <c r="G74" s="40">
        <v>2551.6689999999999</v>
      </c>
      <c r="H74" s="49">
        <f t="shared" si="0"/>
        <v>75.942529761904751</v>
      </c>
      <c r="I74" s="49">
        <f t="shared" si="1"/>
        <v>75.942529761904751</v>
      </c>
      <c r="K74" s="40"/>
    </row>
    <row r="75" spans="1:11" ht="24.95" customHeight="1" x14ac:dyDescent="0.2">
      <c r="A75" s="7" t="s">
        <v>61</v>
      </c>
      <c r="B75" s="32">
        <v>500</v>
      </c>
      <c r="C75" s="32">
        <v>500</v>
      </c>
      <c r="G75" s="46">
        <v>421.5</v>
      </c>
      <c r="H75" s="49">
        <f t="shared" si="0"/>
        <v>84.3</v>
      </c>
      <c r="I75" s="49">
        <f t="shared" si="1"/>
        <v>84.3</v>
      </c>
    </row>
    <row r="76" spans="1:11" ht="24.95" customHeight="1" x14ac:dyDescent="0.2">
      <c r="A76" s="7" t="s">
        <v>62</v>
      </c>
      <c r="B76" s="32">
        <v>14000</v>
      </c>
      <c r="C76" s="32">
        <v>14000</v>
      </c>
      <c r="G76" s="40">
        <v>15161.7</v>
      </c>
      <c r="H76" s="49">
        <f t="shared" si="0"/>
        <v>108.29785714285715</v>
      </c>
      <c r="I76" s="49">
        <f t="shared" si="1"/>
        <v>108.29785714285715</v>
      </c>
    </row>
    <row r="77" spans="1:11" ht="24.95" customHeight="1" x14ac:dyDescent="0.2">
      <c r="A77" s="7" t="s">
        <v>63</v>
      </c>
      <c r="B77" s="33">
        <v>100</v>
      </c>
      <c r="C77" s="33">
        <v>100</v>
      </c>
      <c r="G77" s="75">
        <v>30</v>
      </c>
      <c r="H77" s="49">
        <f t="shared" si="0"/>
        <v>30</v>
      </c>
      <c r="I77" s="49">
        <f t="shared" si="1"/>
        <v>30</v>
      </c>
    </row>
    <row r="78" spans="1:11" ht="48" customHeight="1" x14ac:dyDescent="0.2">
      <c r="A78" s="7" t="s">
        <v>64</v>
      </c>
      <c r="B78" s="30">
        <f>B79</f>
        <v>5474.3</v>
      </c>
      <c r="C78" s="30">
        <f>C79</f>
        <v>5474.3</v>
      </c>
      <c r="G78" s="74">
        <f>G79</f>
        <v>5474.3</v>
      </c>
      <c r="H78" s="49">
        <f t="shared" si="0"/>
        <v>100</v>
      </c>
      <c r="I78" s="49">
        <f t="shared" si="1"/>
        <v>100</v>
      </c>
    </row>
    <row r="79" spans="1:11" ht="25.5" customHeight="1" x14ac:dyDescent="0.2">
      <c r="A79" s="7" t="s">
        <v>65</v>
      </c>
      <c r="B79" s="31">
        <v>5474.3</v>
      </c>
      <c r="C79" s="31">
        <v>5474.3</v>
      </c>
      <c r="G79" s="42">
        <v>5474.3</v>
      </c>
      <c r="H79" s="48">
        <f t="shared" si="0"/>
        <v>100</v>
      </c>
      <c r="I79" s="48">
        <f t="shared" si="1"/>
        <v>100</v>
      </c>
    </row>
    <row r="80" spans="1:11" ht="15" x14ac:dyDescent="0.2">
      <c r="A80" s="14"/>
      <c r="B80" s="34"/>
      <c r="C80" s="34"/>
      <c r="G80" s="37"/>
      <c r="H80" s="67"/>
      <c r="I80" s="67"/>
    </row>
    <row r="81" spans="1:13" ht="15.75" thickBot="1" x14ac:dyDescent="0.25">
      <c r="A81" s="14"/>
      <c r="B81" s="34"/>
      <c r="C81" s="34"/>
      <c r="G81" s="37"/>
      <c r="H81" s="67"/>
      <c r="I81" s="67"/>
    </row>
    <row r="82" spans="1:13" ht="26.25" customHeight="1" thickBot="1" x14ac:dyDescent="0.25">
      <c r="A82" s="15" t="s">
        <v>66</v>
      </c>
      <c r="B82" s="35">
        <f>B83+B85+B88+B89</f>
        <v>345372.071</v>
      </c>
      <c r="C82" s="35">
        <f>C83+C85+C88+C89</f>
        <v>345372.071</v>
      </c>
      <c r="G82" s="72">
        <f>G84+G85+G88+G89</f>
        <v>142021.41800000001</v>
      </c>
      <c r="H82" s="50">
        <f t="shared" ref="H82:H92" si="3">G82/C82*100</f>
        <v>41.121280475513608</v>
      </c>
      <c r="I82" s="68">
        <f t="shared" ref="I82:I92" si="4">G82/B82*100</f>
        <v>41.121280475513608</v>
      </c>
    </row>
    <row r="83" spans="1:13" ht="24.95" customHeight="1" x14ac:dyDescent="0.2">
      <c r="A83" s="16" t="s">
        <v>67</v>
      </c>
      <c r="B83" s="32">
        <f>B84</f>
        <v>150078.20000000001</v>
      </c>
      <c r="C83" s="32">
        <f>C84</f>
        <v>150078.20000000001</v>
      </c>
      <c r="G83" s="60">
        <f t="shared" ref="G83:G88" si="5">E83+F83</f>
        <v>0</v>
      </c>
      <c r="H83" s="49">
        <f t="shared" si="3"/>
        <v>0</v>
      </c>
      <c r="I83" s="49">
        <f t="shared" si="4"/>
        <v>0</v>
      </c>
    </row>
    <row r="84" spans="1:13" ht="24.95" customHeight="1" x14ac:dyDescent="0.2">
      <c r="A84" s="13" t="s">
        <v>68</v>
      </c>
      <c r="B84" s="32">
        <v>150078.20000000001</v>
      </c>
      <c r="C84" s="32">
        <v>150078.20000000001</v>
      </c>
      <c r="G84" s="60">
        <f t="shared" si="5"/>
        <v>0</v>
      </c>
      <c r="H84" s="49">
        <f t="shared" si="3"/>
        <v>0</v>
      </c>
      <c r="I84" s="49">
        <f t="shared" si="4"/>
        <v>0</v>
      </c>
    </row>
    <row r="85" spans="1:13" ht="24.95" customHeight="1" x14ac:dyDescent="0.2">
      <c r="A85" s="9" t="s">
        <v>69</v>
      </c>
      <c r="B85" s="31">
        <f>B86+B87</f>
        <v>159839</v>
      </c>
      <c r="C85" s="31">
        <f>C86+C87</f>
        <v>159839</v>
      </c>
      <c r="G85" s="61">
        <f>G86+G87</f>
        <v>106566.54699999999</v>
      </c>
      <c r="H85" s="49">
        <f t="shared" si="3"/>
        <v>66.67117974962305</v>
      </c>
      <c r="I85" s="49">
        <f t="shared" si="4"/>
        <v>66.67117974962305</v>
      </c>
      <c r="M85" t="s">
        <v>81</v>
      </c>
    </row>
    <row r="86" spans="1:13" ht="24.95" customHeight="1" x14ac:dyDescent="0.2">
      <c r="A86" s="7" t="s">
        <v>70</v>
      </c>
      <c r="B86" s="31">
        <v>144839</v>
      </c>
      <c r="C86" s="31">
        <v>144839</v>
      </c>
      <c r="G86" s="61">
        <v>100960.378</v>
      </c>
      <c r="H86" s="49">
        <f t="shared" si="3"/>
        <v>69.705243753408951</v>
      </c>
      <c r="I86" s="49">
        <f t="shared" si="4"/>
        <v>69.705243753408951</v>
      </c>
    </row>
    <row r="87" spans="1:13" ht="24.95" customHeight="1" x14ac:dyDescent="0.2">
      <c r="A87" s="7" t="s">
        <v>71</v>
      </c>
      <c r="B87" s="31">
        <v>15000</v>
      </c>
      <c r="C87" s="31">
        <v>15000</v>
      </c>
      <c r="G87" s="61">
        <v>5606.1689999999999</v>
      </c>
      <c r="H87" s="49">
        <f t="shared" si="3"/>
        <v>37.374459999999999</v>
      </c>
      <c r="I87" s="49">
        <f t="shared" si="4"/>
        <v>37.374459999999999</v>
      </c>
    </row>
    <row r="88" spans="1:13" ht="24.95" customHeight="1" x14ac:dyDescent="0.2">
      <c r="A88" s="17" t="s">
        <v>72</v>
      </c>
      <c r="B88" s="32"/>
      <c r="C88" s="32"/>
      <c r="G88" s="60">
        <f t="shared" si="5"/>
        <v>0</v>
      </c>
      <c r="H88" s="49"/>
      <c r="I88" s="49"/>
    </row>
    <row r="89" spans="1:13" ht="24.95" customHeight="1" x14ac:dyDescent="0.2">
      <c r="A89" s="18" t="s">
        <v>73</v>
      </c>
      <c r="B89" s="31">
        <f>B90+B91</f>
        <v>35454.870999999999</v>
      </c>
      <c r="C89" s="31">
        <f>C90+C91</f>
        <v>35454.870999999999</v>
      </c>
      <c r="G89" s="32">
        <f>G90+G91</f>
        <v>35454.870999999999</v>
      </c>
      <c r="H89" s="49">
        <f t="shared" si="3"/>
        <v>100</v>
      </c>
      <c r="I89" s="49">
        <f t="shared" si="4"/>
        <v>100</v>
      </c>
    </row>
    <row r="90" spans="1:13" ht="24.95" customHeight="1" x14ac:dyDescent="0.2">
      <c r="A90" s="7" t="s">
        <v>74</v>
      </c>
      <c r="B90" s="31">
        <v>33054.053999999996</v>
      </c>
      <c r="C90" s="31">
        <v>33054.053999999996</v>
      </c>
      <c r="G90" s="32">
        <v>33054.053999999996</v>
      </c>
      <c r="H90" s="49">
        <f t="shared" si="3"/>
        <v>100</v>
      </c>
      <c r="I90" s="49">
        <f t="shared" si="4"/>
        <v>100</v>
      </c>
    </row>
    <row r="91" spans="1:13" ht="24.95" customHeight="1" thickBot="1" x14ac:dyDescent="0.25">
      <c r="A91" s="19" t="s">
        <v>75</v>
      </c>
      <c r="B91" s="36">
        <v>2400.817</v>
      </c>
      <c r="C91" s="36">
        <v>2400.817</v>
      </c>
      <c r="G91" s="59">
        <v>2400.817</v>
      </c>
      <c r="H91" s="66">
        <f t="shared" si="3"/>
        <v>100</v>
      </c>
      <c r="I91" s="66">
        <f t="shared" si="4"/>
        <v>100</v>
      </c>
    </row>
    <row r="92" spans="1:13" ht="23.25" customHeight="1" thickBot="1" x14ac:dyDescent="0.25">
      <c r="A92" s="20" t="s">
        <v>76</v>
      </c>
      <c r="B92" s="65">
        <f>B82+B16</f>
        <v>1105423.591</v>
      </c>
      <c r="C92" s="65">
        <f>C82+C16</f>
        <v>1105423.591</v>
      </c>
      <c r="G92" s="62">
        <f>G82+G16</f>
        <v>880944.14700000011</v>
      </c>
      <c r="H92" s="69">
        <f t="shared" si="3"/>
        <v>79.692902718230499</v>
      </c>
      <c r="I92" s="50">
        <f t="shared" si="4"/>
        <v>79.692902718230499</v>
      </c>
    </row>
    <row r="96" spans="1:13" x14ac:dyDescent="0.2">
      <c r="C96" s="44"/>
    </row>
    <row r="98" spans="3:3" x14ac:dyDescent="0.2">
      <c r="C98" s="44"/>
    </row>
    <row r="101" spans="3:3" x14ac:dyDescent="0.2">
      <c r="C101" s="44"/>
    </row>
    <row r="104" spans="3:3" x14ac:dyDescent="0.2">
      <c r="C104" s="44"/>
    </row>
  </sheetData>
  <mergeCells count="11">
    <mergeCell ref="I11:I15"/>
    <mergeCell ref="A1:I1"/>
    <mergeCell ref="A3:I3"/>
    <mergeCell ref="A5:I5"/>
    <mergeCell ref="A8:A15"/>
    <mergeCell ref="B8:B14"/>
    <mergeCell ref="C8:I10"/>
    <mergeCell ref="C11:C14"/>
    <mergeCell ref="B15:C15"/>
    <mergeCell ref="G11:G14"/>
    <mergeCell ref="H11:H15"/>
  </mergeCells>
  <pageMargins left="0.55000000000000004" right="0.37" top="0.5" bottom="0.75" header="0.3" footer="0.3"/>
  <pageSetup paperSize="9" orientation="portrait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usrr</cp:lastModifiedBy>
  <cp:lastPrinted>2021-01-11T08:03:35Z</cp:lastPrinted>
  <dcterms:created xsi:type="dcterms:W3CDTF">2020-10-13T10:31:08Z</dcterms:created>
  <dcterms:modified xsi:type="dcterms:W3CDTF">2021-01-18T07:40:57Z</dcterms:modified>
</cp:coreProperties>
</file>