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2" i="1"/>
  <c r="C18" i="1" s="1"/>
  <c r="C17" i="1" s="1"/>
  <c r="G82" i="1"/>
  <c r="G81" i="1"/>
  <c r="G88" i="1"/>
  <c r="C88" i="1"/>
  <c r="B88" i="1"/>
  <c r="I86" i="1"/>
  <c r="H86" i="1"/>
  <c r="G84" i="1"/>
  <c r="C84" i="1"/>
  <c r="B84" i="1"/>
  <c r="C82" i="1"/>
  <c r="B82" i="1"/>
  <c r="I79" i="1"/>
  <c r="H79" i="1"/>
  <c r="G78" i="1"/>
  <c r="C78" i="1"/>
  <c r="B78" i="1"/>
  <c r="C77" i="1"/>
  <c r="I76" i="1"/>
  <c r="I75" i="1"/>
  <c r="H75" i="1"/>
  <c r="I74" i="1"/>
  <c r="C74" i="1"/>
  <c r="C67" i="1" s="1"/>
  <c r="I73" i="1"/>
  <c r="H73" i="1"/>
  <c r="I72" i="1"/>
  <c r="H72" i="1"/>
  <c r="I71" i="1"/>
  <c r="H71" i="1"/>
  <c r="I70" i="1"/>
  <c r="H70" i="1"/>
  <c r="I69" i="1"/>
  <c r="H69" i="1"/>
  <c r="G67" i="1"/>
  <c r="B67" i="1"/>
  <c r="I66" i="1"/>
  <c r="I64" i="1"/>
  <c r="H64" i="1"/>
  <c r="I63" i="1"/>
  <c r="H63" i="1"/>
  <c r="I61" i="1"/>
  <c r="H61" i="1"/>
  <c r="I60" i="1"/>
  <c r="I59" i="1"/>
  <c r="H59" i="1"/>
  <c r="G58" i="1"/>
  <c r="C58" i="1"/>
  <c r="C57" i="1" s="1"/>
  <c r="B58" i="1"/>
  <c r="I58" i="1" s="1"/>
  <c r="I56" i="1"/>
  <c r="I55" i="1"/>
  <c r="H55" i="1"/>
  <c r="I54" i="1"/>
  <c r="H54" i="1"/>
  <c r="I53" i="1"/>
  <c r="H53" i="1"/>
  <c r="G52" i="1"/>
  <c r="C52" i="1"/>
  <c r="B52" i="1"/>
  <c r="I45" i="1"/>
  <c r="H45" i="1"/>
  <c r="G44" i="1"/>
  <c r="C44" i="1"/>
  <c r="B44" i="1"/>
  <c r="I43" i="1"/>
  <c r="H43" i="1"/>
  <c r="I42" i="1"/>
  <c r="G41" i="1"/>
  <c r="C41" i="1"/>
  <c r="B41" i="1"/>
  <c r="I38" i="1"/>
  <c r="I37" i="1"/>
  <c r="H37" i="1"/>
  <c r="I36" i="1"/>
  <c r="H36" i="1"/>
  <c r="I35" i="1"/>
  <c r="I34" i="1"/>
  <c r="I32" i="1"/>
  <c r="I31" i="1"/>
  <c r="H31" i="1"/>
  <c r="I27" i="1"/>
  <c r="G26" i="1"/>
  <c r="G25" i="1" s="1"/>
  <c r="I25" i="1" s="1"/>
  <c r="C26" i="1"/>
  <c r="C25" i="1" s="1"/>
  <c r="B26" i="1"/>
  <c r="B25" i="1"/>
  <c r="I24" i="1"/>
  <c r="H24" i="1"/>
  <c r="I23" i="1"/>
  <c r="H23" i="1"/>
  <c r="G22" i="1"/>
  <c r="B22" i="1"/>
  <c r="I21" i="1"/>
  <c r="G19" i="1"/>
  <c r="B19" i="1"/>
  <c r="B18" i="1" s="1"/>
  <c r="B17" i="1" s="1"/>
  <c r="C16" i="1" l="1"/>
  <c r="H22" i="1"/>
  <c r="C51" i="1"/>
  <c r="I78" i="1"/>
  <c r="H78" i="1"/>
  <c r="B81" i="1"/>
  <c r="I41" i="1"/>
  <c r="B57" i="1"/>
  <c r="B51" i="1" s="1"/>
  <c r="G57" i="1"/>
  <c r="H57" i="1" s="1"/>
  <c r="I67" i="1"/>
  <c r="C81" i="1"/>
  <c r="I26" i="1"/>
  <c r="I44" i="1"/>
  <c r="I52" i="1"/>
  <c r="I22" i="1"/>
  <c r="G18" i="1"/>
  <c r="I57" i="1"/>
  <c r="H25" i="1"/>
  <c r="H67" i="1"/>
  <c r="B16" i="1"/>
  <c r="H44" i="1"/>
  <c r="H52" i="1"/>
  <c r="H74" i="1"/>
  <c r="C91" i="1" l="1"/>
  <c r="B91" i="1"/>
  <c r="G51" i="1"/>
  <c r="G16" i="1" s="1"/>
  <c r="G17" i="1"/>
  <c r="H17" i="1" s="1"/>
  <c r="H18" i="1"/>
  <c r="I18" i="1"/>
  <c r="H81" i="1"/>
  <c r="I81" i="1"/>
  <c r="H16" i="1" l="1"/>
  <c r="G91" i="1"/>
  <c r="H91" i="1" s="1"/>
  <c r="I51" i="1"/>
  <c r="H51" i="1"/>
  <c r="I16" i="1"/>
  <c r="I17" i="1"/>
  <c r="I91" i="1" l="1"/>
</calcChain>
</file>

<file path=xl/sharedStrings.xml><?xml version="1.0" encoding="utf-8"?>
<sst xmlns="http://schemas.openxmlformats.org/spreadsheetml/2006/main" count="132" uniqueCount="87">
  <si>
    <t>ԱՐՏԱՇԱՏ ՀԱՄԱՅՆՔ</t>
  </si>
  <si>
    <r>
      <t>2021 ԹՎԱԿԱՆԻ  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</si>
  <si>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առ  01.07.2021թ.</t>
  </si>
  <si>
    <t>ºÏ³ÙáõïÝ»ñÇ ³Ýí³ÝáõÙÁ</t>
  </si>
  <si>
    <t>տարեկան     պլան</t>
  </si>
  <si>
    <t>Ñ³ßí»ïáõ Å³Ù³Ý³Ï³ßñç³Ý   / եռամսյակ /</t>
  </si>
  <si>
    <t>2-րդ եռամսյակ</t>
  </si>
  <si>
    <t>փաստացի</t>
  </si>
  <si>
    <t>կատ. % եռ. պլանի նկատմամբ</t>
  </si>
  <si>
    <t xml:space="preserve">կատ. % տարեկան պլանի նկատմամբ 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</si>
  <si>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</si>
  <si>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</si>
  <si>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</si>
  <si>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</si>
  <si>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>³)  ÑáÕÇ Ñ³ñÏ</t>
  </si>
  <si>
    <t xml:space="preserve">³³)  ýÇ½Ç³Ï³Ï³Ý ³ÝÓ³ÝóÇó  </t>
  </si>
  <si>
    <t xml:space="preserve">³µ)  Çñ³í³µ³Ý³Ï³Ý ³ÝÓ³ÝóÇó </t>
  </si>
  <si>
    <t>µ)  ·áõÛù³Ñ³ñÏ</t>
  </si>
  <si>
    <t xml:space="preserve">µ³)  ýÇ½Ç³Ï³Ï³Ý ³ÝÓ³ÝóÇó  </t>
  </si>
  <si>
    <t xml:space="preserve">µբ)  իրավաբանական ³ÝÓ³ÝóÇó  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</si>
  <si>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</si>
  <si>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</si>
  <si>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</si>
  <si>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</si>
  <si>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</si>
  <si>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>­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</si>
  <si>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</si>
  <si>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դ) Ð³Ù³ÛÝùÇ ï³ñ³ÍùáõÙ  ÍË³ËáïÇ  ³ñï³¹ñ³ÝùÇ í³×³éùÇ Ñ³Ù³ñ ·³ÝÓíáÕ ï»Õ.ïáõñù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</si>
  <si>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</si>
  <si>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</si>
  <si>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</si>
  <si>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</si>
  <si>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</si>
  <si>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</si>
  <si>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r>
      <t>Ç</t>
    </r>
    <r>
      <rPr>
        <sz val="8"/>
        <color theme="1"/>
        <rFont val="Arial LatArm"/>
        <family val="2"/>
      </rPr>
      <t>)  Â³ÝÏ³ñÅ»ù Ù»ï³ÕÝ»ñÇó å³ïñ³ëïí Çñ»ñÇ Ù³Ýñ³Í³Ë ³éáõí³×³éùÇ ÃáõÛïí Ñ³Ùար</t>
    </r>
  </si>
  <si>
    <t>խ) Քաղաքացիական հոգեհանգստի ծիսական ծառ. թույլտվութ.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</si>
  <si>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</si>
  <si>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</si>
  <si>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</si>
  <si>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</si>
  <si>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</si>
  <si>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</si>
  <si>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</si>
  <si>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</si>
  <si>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</si>
  <si>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</si>
  <si>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</si>
  <si>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</si>
  <si>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</si>
  <si>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</si>
  <si>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</si>
  <si>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</si>
  <si>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</si>
  <si>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</si>
  <si>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</si>
  <si>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 xml:space="preserve">³բ) ÞÇÝ³ñ ³í³ñïÁ ÷³ëï³·ñ í×³ñ </t>
  </si>
  <si>
    <t>³գ) Հողի գործառնական նշանակությունը փոխելու վճար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</si>
  <si>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</si>
  <si>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</si>
  <si>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r>
      <t xml:space="preserve">գ) </t>
    </r>
    <r>
      <rPr>
        <sz val="8"/>
        <color theme="1"/>
        <rFont val="Sylfaen"/>
        <family val="1"/>
        <charset val="204"/>
      </rPr>
      <t xml:space="preserve">այլ եկամուտներ, բազմաբնակարան շենքերի սպասարկման վճար  </t>
    </r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</si>
  <si>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</si>
  <si>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</si>
  <si>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</si>
  <si>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 xml:space="preserve">ա) Արտաշատ համայնքի թիվ 1 մանկապարտեզ ՀՈԱԿ </t>
  </si>
  <si>
    <t xml:space="preserve">բ) Արտաշատ համայնքի թիվ 3 մանկապարտեզ ՀՈԱԿ </t>
  </si>
  <si>
    <t xml:space="preserve">գ) Արտաշատ համայնքի թիվ 4 մանկապարտեզ ՀՈԱԿ </t>
  </si>
  <si>
    <t xml:space="preserve">դ) Արտաշատ համայնքի թիվ 5 մանկապարտեզ ՀՈԱԿ </t>
  </si>
  <si>
    <t xml:space="preserve">ե) Արտաշատ համայնքի թիվ 6 մանկապարտեզ ՀՈԱԿ </t>
  </si>
  <si>
    <t xml:space="preserve">զ) Արտաշատ համայնքի թիվ 7 մանկապարտեզ ՀՈԱԿ </t>
  </si>
  <si>
    <t xml:space="preserve">է) Արտաշատ համայնքի թիվ 8 մանկապարտեզ ՀՈԱԿ </t>
  </si>
  <si>
    <t xml:space="preserve">ը) Արտաշատ համայնքի գեղարվեստի դպրոց ՀՈԱԿ 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</si>
  <si>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</si>
  <si>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</si>
  <si>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</si>
  <si>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</si>
  <si>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</si>
  <si>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</t>
    </r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</si>
  <si>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</si>
  <si>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</si>
  <si>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</si>
  <si>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</si>
  <si>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</si>
  <si>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</si>
  <si>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</si>
  <si>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</si>
  <si>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 xml:space="preserve">թ) Արտաշատ համայնքի երաժշտական դպրոց ՀՈԱԿ </t>
  </si>
  <si>
    <t xml:space="preserve">լ)  Հանրային սննդի կազմակերպում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</si>
</sst>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Sylfaen"/>
      <family val="1"/>
      <charset val="204"/>
    </font>
    <font>
      <u/>
      <sz val="11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LatArm"/>
      <family val="2"/>
    </font>
    <font>
      <b/>
      <sz val="11"/>
      <color rgb="FF000000"/>
      <name val="Calibri"/>
      <family val="2"/>
      <charset val="204"/>
    </font>
    <font>
      <b/>
      <sz val="11"/>
      <color rgb="FF000000"/>
      <name val="Arial LatArm"/>
      <family val="2"/>
    </font>
    <font>
      <i/>
      <sz val="10"/>
      <color theme="1"/>
      <name val="Arial LatArm"/>
      <family val="2"/>
    </font>
    <font>
      <b/>
      <sz val="11"/>
      <color theme="1"/>
      <name val="Arial LatArm"/>
      <family val="2"/>
    </font>
    <font>
      <sz val="10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0" borderId="20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5" fontId="11" fillId="2" borderId="20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4" fontId="11" fillId="2" borderId="0" xfId="0" applyNumberFormat="1" applyFont="1" applyFill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1" fillId="2" borderId="18" xfId="0" applyFont="1" applyFill="1" applyBorder="1" applyAlignment="1">
      <alignment horizontal="center" vertical="center" wrapText="1"/>
    </xf>
    <xf numFmtId="0" fontId="0" fillId="0" borderId="20" xfId="0" applyFont="1" applyBorder="1"/>
    <xf numFmtId="165" fontId="0" fillId="0" borderId="18" xfId="0" applyNumberFormat="1" applyFont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" fontId="20" fillId="2" borderId="19" xfId="0" applyNumberFormat="1" applyFont="1" applyFill="1" applyBorder="1" applyAlignment="1">
      <alignment horizontal="center" vertical="center" wrapText="1"/>
    </xf>
    <xf numFmtId="164" fontId="20" fillId="2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Font="1"/>
    <xf numFmtId="164" fontId="25" fillId="2" borderId="1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65" fontId="1" fillId="3" borderId="17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0" fillId="3" borderId="16" xfId="0" applyFont="1" applyFill="1" applyBorder="1"/>
    <xf numFmtId="164" fontId="21" fillId="3" borderId="15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/>
    </xf>
    <xf numFmtId="164" fontId="22" fillId="3" borderId="17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4" workbookViewId="0">
      <selection activeCell="B91" sqref="B91:I91"/>
    </sheetView>
  </sheetViews>
  <sheetFormatPr defaultRowHeight="15" x14ac:dyDescent="0.25"/>
  <cols>
    <col min="1" max="1" width="42.7109375" customWidth="1"/>
    <col min="2" max="2" width="13" customWidth="1"/>
    <col min="3" max="3" width="12.28515625" customWidth="1"/>
    <col min="4" max="6" width="0" hidden="1" customWidth="1"/>
    <col min="7" max="7" width="14.85546875" customWidth="1"/>
    <col min="8" max="9" width="7.5703125" customWidth="1"/>
  </cols>
  <sheetData>
    <row r="1" spans="1:9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1"/>
      <c r="B2" s="1"/>
      <c r="C2" s="1"/>
      <c r="D2" s="1"/>
      <c r="E2" s="2"/>
      <c r="F2" s="1"/>
      <c r="G2" s="2"/>
      <c r="H2" s="1"/>
    </row>
    <row r="3" spans="1:9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1"/>
      <c r="B4" s="1"/>
      <c r="C4" s="1"/>
      <c r="D4" s="1"/>
      <c r="E4" s="2"/>
      <c r="F4" s="1"/>
      <c r="G4" s="2"/>
      <c r="H4" s="1"/>
    </row>
    <row r="5" spans="1:9" x14ac:dyDescent="0.25">
      <c r="A5" s="58" t="s">
        <v>2</v>
      </c>
      <c r="B5" s="58"/>
      <c r="C5" s="58"/>
      <c r="D5" s="58"/>
      <c r="E5" s="58"/>
      <c r="F5" s="58"/>
      <c r="G5" s="58"/>
      <c r="H5" s="58"/>
      <c r="I5" s="58"/>
    </row>
    <row r="7" spans="1:9" ht="15.75" thickBot="1" x14ac:dyDescent="0.3"/>
    <row r="8" spans="1:9" x14ac:dyDescent="0.25">
      <c r="A8" s="59" t="s">
        <v>3</v>
      </c>
      <c r="B8" s="62" t="s">
        <v>4</v>
      </c>
      <c r="C8" s="65" t="s">
        <v>5</v>
      </c>
      <c r="D8" s="66"/>
      <c r="E8" s="66"/>
      <c r="F8" s="66"/>
      <c r="G8" s="66"/>
      <c r="H8" s="66"/>
      <c r="I8" s="67"/>
    </row>
    <row r="9" spans="1:9" x14ac:dyDescent="0.25">
      <c r="A9" s="60"/>
      <c r="B9" s="63"/>
      <c r="C9" s="68"/>
      <c r="D9" s="69"/>
      <c r="E9" s="69"/>
      <c r="F9" s="69"/>
      <c r="G9" s="69"/>
      <c r="H9" s="69"/>
      <c r="I9" s="70"/>
    </row>
    <row r="10" spans="1:9" ht="15.75" thickBot="1" x14ac:dyDescent="0.3">
      <c r="A10" s="60"/>
      <c r="B10" s="63"/>
      <c r="C10" s="71"/>
      <c r="D10" s="69"/>
      <c r="E10" s="69"/>
      <c r="F10" s="72"/>
      <c r="G10" s="72"/>
      <c r="H10" s="72"/>
      <c r="I10" s="73"/>
    </row>
    <row r="11" spans="1:9" x14ac:dyDescent="0.25">
      <c r="A11" s="60"/>
      <c r="B11" s="63"/>
      <c r="C11" s="74" t="s">
        <v>6</v>
      </c>
      <c r="G11" s="75" t="s">
        <v>7</v>
      </c>
      <c r="H11" s="59" t="s">
        <v>8</v>
      </c>
      <c r="I11" s="78" t="s">
        <v>9</v>
      </c>
    </row>
    <row r="12" spans="1:9" x14ac:dyDescent="0.25">
      <c r="A12" s="60"/>
      <c r="B12" s="63"/>
      <c r="C12" s="60"/>
      <c r="G12" s="76"/>
      <c r="H12" s="60"/>
      <c r="I12" s="79"/>
    </row>
    <row r="13" spans="1:9" x14ac:dyDescent="0.25">
      <c r="A13" s="60"/>
      <c r="B13" s="63"/>
      <c r="C13" s="60"/>
      <c r="G13" s="76"/>
      <c r="H13" s="60"/>
      <c r="I13" s="79"/>
    </row>
    <row r="14" spans="1:9" ht="15.75" thickBot="1" x14ac:dyDescent="0.3">
      <c r="A14" s="60"/>
      <c r="B14" s="64"/>
      <c r="C14" s="61"/>
      <c r="G14" s="77"/>
      <c r="H14" s="60"/>
      <c r="I14" s="79"/>
    </row>
    <row r="15" spans="1:9" ht="15.75" thickBot="1" x14ac:dyDescent="0.3">
      <c r="A15" s="61"/>
      <c r="B15" s="53" t="s">
        <v>10</v>
      </c>
      <c r="C15" s="54"/>
      <c r="G15" s="3"/>
      <c r="H15" s="61"/>
      <c r="I15" s="80"/>
    </row>
    <row r="16" spans="1:9" ht="25.5" customHeight="1" thickBot="1" x14ac:dyDescent="0.3">
      <c r="A16" s="47" t="s">
        <v>11</v>
      </c>
      <c r="B16" s="81">
        <f>B18+B25+B41+B44+B51+B67+B77+B78</f>
        <v>875076.70000000007</v>
      </c>
      <c r="C16" s="82">
        <f>C18+C25+C41+C44+C51+C67+C77+C78</f>
        <v>462775.75800000003</v>
      </c>
      <c r="D16" s="83"/>
      <c r="E16" s="83"/>
      <c r="F16" s="83"/>
      <c r="G16" s="82">
        <f>G18+G25+G41+G44+G51+G67+G77+G78</f>
        <v>406575.72600000002</v>
      </c>
      <c r="H16" s="84">
        <f>G16/C16*100</f>
        <v>87.855882459599371</v>
      </c>
      <c r="I16" s="84">
        <f>G16/B16*100</f>
        <v>46.461724555116142</v>
      </c>
    </row>
    <row r="17" spans="1:11" ht="22.5" customHeight="1" x14ac:dyDescent="0.25">
      <c r="A17" s="45" t="s">
        <v>12</v>
      </c>
      <c r="B17" s="26">
        <f>B18+B25+B41</f>
        <v>228192</v>
      </c>
      <c r="C17" s="26">
        <f>C18+C25+C41</f>
        <v>131942</v>
      </c>
      <c r="D17" s="27"/>
      <c r="E17" s="27"/>
      <c r="F17" s="27"/>
      <c r="G17" s="24">
        <f>G18+G25+G41</f>
        <v>101656.391</v>
      </c>
      <c r="H17" s="28">
        <f>G17/C17*100</f>
        <v>77.046271088811764</v>
      </c>
      <c r="I17" s="28">
        <f>G17/B17*100</f>
        <v>44.548621774645916</v>
      </c>
    </row>
    <row r="18" spans="1:11" ht="21.75" customHeight="1" x14ac:dyDescent="0.25">
      <c r="A18" s="46" t="s">
        <v>13</v>
      </c>
      <c r="B18" s="29">
        <f>B19+B22</f>
        <v>195580</v>
      </c>
      <c r="C18" s="29">
        <f>C19+C22</f>
        <v>111826</v>
      </c>
      <c r="D18" s="27"/>
      <c r="E18" s="27"/>
      <c r="F18" s="27"/>
      <c r="G18" s="12">
        <f>G19+G22</f>
        <v>82001.377999999997</v>
      </c>
      <c r="H18" s="30">
        <f t="shared" ref="H18:H79" si="0">G18/C18*100</f>
        <v>73.329438592098441</v>
      </c>
      <c r="I18" s="30">
        <f t="shared" ref="I18:I79" si="1">G18/B18*100</f>
        <v>41.927281930667753</v>
      </c>
    </row>
    <row r="19" spans="1:11" ht="21.75" customHeight="1" x14ac:dyDescent="0.25">
      <c r="A19" s="4" t="s">
        <v>14</v>
      </c>
      <c r="B19" s="31">
        <f>B20+B21</f>
        <v>4000</v>
      </c>
      <c r="C19" s="31">
        <f>C20+C21</f>
        <v>3000</v>
      </c>
      <c r="D19" s="27"/>
      <c r="E19" s="27"/>
      <c r="F19" s="27"/>
      <c r="G19" s="32">
        <f>G20+G21</f>
        <v>7544.5410000000002</v>
      </c>
      <c r="H19" s="30" t="s">
        <v>25</v>
      </c>
      <c r="I19" s="30" t="s">
        <v>25</v>
      </c>
    </row>
    <row r="20" spans="1:11" ht="24.75" customHeight="1" x14ac:dyDescent="0.25">
      <c r="A20" s="4" t="s">
        <v>15</v>
      </c>
      <c r="B20" s="31">
        <v>2300</v>
      </c>
      <c r="C20" s="31">
        <v>1850</v>
      </c>
      <c r="D20" s="27"/>
      <c r="E20" s="27"/>
      <c r="F20" s="27"/>
      <c r="G20" s="12">
        <v>6206.2920000000004</v>
      </c>
      <c r="H20" s="30" t="s">
        <v>25</v>
      </c>
      <c r="I20" s="30" t="s">
        <v>25</v>
      </c>
    </row>
    <row r="21" spans="1:11" ht="20.25" customHeight="1" x14ac:dyDescent="0.25">
      <c r="A21" s="4" t="s">
        <v>16</v>
      </c>
      <c r="B21" s="31">
        <v>1700</v>
      </c>
      <c r="C21" s="31">
        <v>1150</v>
      </c>
      <c r="D21" s="27"/>
      <c r="E21" s="27"/>
      <c r="F21" s="27"/>
      <c r="G21" s="33">
        <v>1338.249</v>
      </c>
      <c r="H21" s="30" t="s">
        <v>25</v>
      </c>
      <c r="I21" s="30">
        <f t="shared" si="1"/>
        <v>78.720529411764701</v>
      </c>
      <c r="K21" s="3"/>
    </row>
    <row r="22" spans="1:11" ht="20.25" customHeight="1" x14ac:dyDescent="0.25">
      <c r="A22" s="4" t="s">
        <v>17</v>
      </c>
      <c r="B22" s="31">
        <f>B23+B24</f>
        <v>191580</v>
      </c>
      <c r="C22" s="31">
        <f>C23+C24</f>
        <v>108826</v>
      </c>
      <c r="D22" s="27"/>
      <c r="E22" s="27"/>
      <c r="F22" s="27"/>
      <c r="G22" s="12">
        <f>G23+G24</f>
        <v>74456.837</v>
      </c>
      <c r="H22" s="30">
        <f t="shared" si="0"/>
        <v>68.418242883134553</v>
      </c>
      <c r="I22" s="30">
        <f t="shared" si="1"/>
        <v>38.864618958137591</v>
      </c>
      <c r="K22" s="3"/>
    </row>
    <row r="23" spans="1:11" ht="22.5" customHeight="1" x14ac:dyDescent="0.25">
      <c r="A23" s="5" t="s">
        <v>18</v>
      </c>
      <c r="B23" s="34">
        <v>163800</v>
      </c>
      <c r="C23" s="31">
        <v>89900</v>
      </c>
      <c r="D23" s="27"/>
      <c r="E23" s="27"/>
      <c r="F23" s="27"/>
      <c r="G23" s="12">
        <v>56825.267</v>
      </c>
      <c r="H23" s="30">
        <f t="shared" si="0"/>
        <v>63.209418242491658</v>
      </c>
      <c r="I23" s="30">
        <f t="shared" si="1"/>
        <v>34.691860195360199</v>
      </c>
      <c r="K23" s="3"/>
    </row>
    <row r="24" spans="1:11" ht="24.75" customHeight="1" x14ac:dyDescent="0.25">
      <c r="A24" s="5" t="s">
        <v>19</v>
      </c>
      <c r="B24" s="31">
        <v>27780</v>
      </c>
      <c r="C24" s="31">
        <v>18926</v>
      </c>
      <c r="D24" s="27"/>
      <c r="E24" s="27"/>
      <c r="F24" s="27"/>
      <c r="G24" s="12">
        <v>17631.57</v>
      </c>
      <c r="H24" s="30">
        <f t="shared" si="0"/>
        <v>93.160572757053785</v>
      </c>
      <c r="I24" s="30">
        <f t="shared" si="1"/>
        <v>63.468574514038878</v>
      </c>
      <c r="K24" s="3"/>
    </row>
    <row r="25" spans="1:11" ht="27" customHeight="1" x14ac:dyDescent="0.25">
      <c r="A25" s="44" t="s">
        <v>20</v>
      </c>
      <c r="B25" s="34">
        <f>B26+B29+B30+B31+B32+B33+B34+B35+B36+B37+B38+B39+B40</f>
        <v>19112</v>
      </c>
      <c r="C25" s="34">
        <f>C26+C29+C30+C31+C32+C33+C34+C35+C36+C37+C38+C39+C40</f>
        <v>10316</v>
      </c>
      <c r="D25" s="27"/>
      <c r="E25" s="27"/>
      <c r="F25" s="27"/>
      <c r="G25" s="12">
        <f>G26+G29+G30+G31+G32+G33+G34+G35+G36+G37+G38+G39+G40</f>
        <v>9465.7129999999997</v>
      </c>
      <c r="H25" s="30">
        <f t="shared" si="0"/>
        <v>91.757590151221407</v>
      </c>
      <c r="I25" s="30">
        <f t="shared" si="1"/>
        <v>49.527589995814147</v>
      </c>
    </row>
    <row r="26" spans="1:11" ht="37.5" customHeight="1" x14ac:dyDescent="0.25">
      <c r="A26" s="4" t="s">
        <v>21</v>
      </c>
      <c r="B26" s="31">
        <f>B27+B28</f>
        <v>1300</v>
      </c>
      <c r="C26" s="31">
        <f>C27+C28</f>
        <v>650</v>
      </c>
      <c r="D26" s="27"/>
      <c r="E26" s="27"/>
      <c r="F26" s="27"/>
      <c r="G26" s="14">
        <f>G27+G28</f>
        <v>750</v>
      </c>
      <c r="H26" s="30" t="s">
        <v>25</v>
      </c>
      <c r="I26" s="30">
        <f t="shared" si="1"/>
        <v>57.692307692307686</v>
      </c>
    </row>
    <row r="27" spans="1:11" x14ac:dyDescent="0.25">
      <c r="A27" s="4" t="s">
        <v>22</v>
      </c>
      <c r="B27" s="31">
        <v>1300</v>
      </c>
      <c r="C27" s="31">
        <v>650</v>
      </c>
      <c r="D27" s="27"/>
      <c r="E27" s="27"/>
      <c r="F27" s="27"/>
      <c r="G27" s="14">
        <v>750</v>
      </c>
      <c r="H27" s="30" t="s">
        <v>25</v>
      </c>
      <c r="I27" s="30">
        <f t="shared" si="1"/>
        <v>57.692307692307686</v>
      </c>
    </row>
    <row r="28" spans="1:11" ht="24.75" customHeight="1" x14ac:dyDescent="0.25">
      <c r="A28" s="4" t="s">
        <v>23</v>
      </c>
      <c r="B28" s="35"/>
      <c r="C28" s="35"/>
      <c r="D28" s="27"/>
      <c r="E28" s="27"/>
      <c r="F28" s="27"/>
      <c r="G28" s="12"/>
      <c r="H28" s="30"/>
      <c r="I28" s="30"/>
    </row>
    <row r="29" spans="1:11" ht="78" customHeight="1" x14ac:dyDescent="0.25">
      <c r="A29" s="4" t="s">
        <v>24</v>
      </c>
      <c r="B29" s="31">
        <v>60</v>
      </c>
      <c r="C29" s="31">
        <v>42</v>
      </c>
      <c r="D29" s="27"/>
      <c r="E29" s="27"/>
      <c r="F29" s="27"/>
      <c r="G29" s="14">
        <v>15</v>
      </c>
      <c r="H29" s="30">
        <v>35.700000000000003</v>
      </c>
      <c r="I29" s="30">
        <v>25</v>
      </c>
    </row>
    <row r="30" spans="1:11" ht="42.75" customHeight="1" x14ac:dyDescent="0.25">
      <c r="A30" s="4" t="s">
        <v>26</v>
      </c>
      <c r="B30" s="31">
        <v>50</v>
      </c>
      <c r="C30" s="31">
        <v>30</v>
      </c>
      <c r="D30" s="27"/>
      <c r="E30" s="27"/>
      <c r="F30" s="27"/>
      <c r="G30" s="13">
        <v>20.9</v>
      </c>
      <c r="H30" s="30">
        <v>69.7</v>
      </c>
      <c r="I30" s="30">
        <v>41.8</v>
      </c>
    </row>
    <row r="31" spans="1:11" ht="25.5" customHeight="1" x14ac:dyDescent="0.25">
      <c r="A31" s="4" t="s">
        <v>27</v>
      </c>
      <c r="B31" s="31">
        <v>2745</v>
      </c>
      <c r="C31" s="31">
        <v>1800</v>
      </c>
      <c r="D31" s="27"/>
      <c r="E31" s="27"/>
      <c r="F31" s="27"/>
      <c r="G31" s="13">
        <v>1627.8</v>
      </c>
      <c r="H31" s="30">
        <f>G31/C31*100</f>
        <v>90.433333333333337</v>
      </c>
      <c r="I31" s="30">
        <f t="shared" si="1"/>
        <v>59.300546448087431</v>
      </c>
    </row>
    <row r="32" spans="1:11" ht="24.75" customHeight="1" x14ac:dyDescent="0.25">
      <c r="A32" s="4" t="s">
        <v>28</v>
      </c>
      <c r="B32" s="31">
        <v>3525</v>
      </c>
      <c r="C32" s="31">
        <v>1630</v>
      </c>
      <c r="D32" s="27"/>
      <c r="E32" s="27"/>
      <c r="F32" s="27"/>
      <c r="G32" s="8">
        <v>1917.25</v>
      </c>
      <c r="H32" s="30" t="s">
        <v>25</v>
      </c>
      <c r="I32" s="30">
        <f t="shared" si="1"/>
        <v>54.39007092198581</v>
      </c>
    </row>
    <row r="33" spans="1:9" ht="21" x14ac:dyDescent="0.25">
      <c r="A33" s="4" t="s">
        <v>29</v>
      </c>
      <c r="B33" s="31">
        <v>300</v>
      </c>
      <c r="C33" s="31">
        <v>150</v>
      </c>
      <c r="D33" s="27"/>
      <c r="E33" s="27"/>
      <c r="F33" s="27"/>
      <c r="G33" s="8">
        <v>354.8</v>
      </c>
      <c r="H33" s="30" t="s">
        <v>25</v>
      </c>
      <c r="I33" s="30" t="s">
        <v>25</v>
      </c>
    </row>
    <row r="34" spans="1:9" ht="50.25" customHeight="1" x14ac:dyDescent="0.25">
      <c r="A34" s="5" t="s">
        <v>30</v>
      </c>
      <c r="B34" s="31">
        <v>3260</v>
      </c>
      <c r="C34" s="31">
        <v>1630</v>
      </c>
      <c r="D34" s="27"/>
      <c r="E34" s="27"/>
      <c r="F34" s="27"/>
      <c r="G34" s="14">
        <v>2601</v>
      </c>
      <c r="H34" s="30" t="s">
        <v>25</v>
      </c>
      <c r="I34" s="30">
        <f t="shared" si="1"/>
        <v>79.785276073619627</v>
      </c>
    </row>
    <row r="35" spans="1:9" ht="46.5" customHeight="1" x14ac:dyDescent="0.25">
      <c r="A35" s="4" t="s">
        <v>31</v>
      </c>
      <c r="B35" s="31">
        <v>440</v>
      </c>
      <c r="C35" s="31">
        <v>210</v>
      </c>
      <c r="D35" s="27"/>
      <c r="E35" s="27"/>
      <c r="F35" s="27"/>
      <c r="G35" s="14">
        <v>245</v>
      </c>
      <c r="H35" s="30" t="s">
        <v>25</v>
      </c>
      <c r="I35" s="30">
        <f t="shared" si="1"/>
        <v>55.68181818181818</v>
      </c>
    </row>
    <row r="36" spans="1:9" ht="33.75" customHeight="1" x14ac:dyDescent="0.25">
      <c r="A36" s="4" t="s">
        <v>32</v>
      </c>
      <c r="B36" s="31">
        <v>5500</v>
      </c>
      <c r="C36" s="31">
        <v>2750</v>
      </c>
      <c r="D36" s="27"/>
      <c r="E36" s="27"/>
      <c r="F36" s="27"/>
      <c r="G36" s="12">
        <v>1045.713</v>
      </c>
      <c r="H36" s="30">
        <f t="shared" ref="H36:H43" si="2">G36/C36*100</f>
        <v>38.025927272727273</v>
      </c>
      <c r="I36" s="30">
        <f t="shared" si="1"/>
        <v>19.012963636363637</v>
      </c>
    </row>
    <row r="37" spans="1:9" ht="48" customHeight="1" x14ac:dyDescent="0.25">
      <c r="A37" s="4" t="s">
        <v>33</v>
      </c>
      <c r="B37" s="31">
        <v>160</v>
      </c>
      <c r="C37" s="31">
        <v>80</v>
      </c>
      <c r="D37" s="27"/>
      <c r="E37" s="27"/>
      <c r="F37" s="27"/>
      <c r="G37" s="14">
        <v>70</v>
      </c>
      <c r="H37" s="30">
        <f t="shared" si="2"/>
        <v>87.5</v>
      </c>
      <c r="I37" s="30">
        <f t="shared" si="1"/>
        <v>43.75</v>
      </c>
    </row>
    <row r="38" spans="1:9" ht="23.25" customHeight="1" x14ac:dyDescent="0.25">
      <c r="A38" s="10" t="s">
        <v>86</v>
      </c>
      <c r="B38" s="31">
        <v>922</v>
      </c>
      <c r="C38" s="31">
        <v>586</v>
      </c>
      <c r="D38" s="27"/>
      <c r="E38" s="27"/>
      <c r="F38" s="27"/>
      <c r="G38" s="8">
        <v>668.25</v>
      </c>
      <c r="H38" s="30" t="s">
        <v>25</v>
      </c>
      <c r="I38" s="30">
        <f t="shared" si="1"/>
        <v>72.478308026030362</v>
      </c>
    </row>
    <row r="39" spans="1:9" ht="30" customHeight="1" x14ac:dyDescent="0.25">
      <c r="A39" s="9" t="s">
        <v>34</v>
      </c>
      <c r="B39" s="31">
        <v>100</v>
      </c>
      <c r="C39" s="31">
        <v>83</v>
      </c>
      <c r="D39" s="27"/>
      <c r="E39" s="27"/>
      <c r="F39" s="27"/>
      <c r="G39" s="14">
        <v>150</v>
      </c>
      <c r="H39" s="30" t="s">
        <v>25</v>
      </c>
      <c r="I39" s="30" t="s">
        <v>25</v>
      </c>
    </row>
    <row r="40" spans="1:9" ht="30.75" customHeight="1" x14ac:dyDescent="0.25">
      <c r="A40" s="10" t="s">
        <v>35</v>
      </c>
      <c r="B40" s="31">
        <v>750</v>
      </c>
      <c r="C40" s="34">
        <v>675</v>
      </c>
      <c r="D40" s="27"/>
      <c r="E40" s="27"/>
      <c r="F40" s="27"/>
      <c r="G40" s="13"/>
      <c r="H40" s="30" t="s">
        <v>25</v>
      </c>
      <c r="I40" s="30" t="s">
        <v>25</v>
      </c>
    </row>
    <row r="41" spans="1:9" ht="24.75" customHeight="1" x14ac:dyDescent="0.25">
      <c r="A41" s="44" t="s">
        <v>36</v>
      </c>
      <c r="B41" s="34">
        <f>B42+B43</f>
        <v>13500</v>
      </c>
      <c r="C41" s="34">
        <f>C42+C43</f>
        <v>9800</v>
      </c>
      <c r="D41" s="27"/>
      <c r="E41" s="27"/>
      <c r="F41" s="27"/>
      <c r="G41" s="13">
        <f>G42+G43</f>
        <v>10189.299999999999</v>
      </c>
      <c r="H41" s="30" t="s">
        <v>25</v>
      </c>
      <c r="I41" s="30">
        <f t="shared" si="1"/>
        <v>75.476296296296283</v>
      </c>
    </row>
    <row r="42" spans="1:9" ht="63" x14ac:dyDescent="0.25">
      <c r="A42" s="4" t="s">
        <v>37</v>
      </c>
      <c r="B42" s="31">
        <v>5000</v>
      </c>
      <c r="C42" s="31">
        <v>3800</v>
      </c>
      <c r="D42" s="27"/>
      <c r="E42" s="27"/>
      <c r="F42" s="27"/>
      <c r="G42" s="13">
        <v>4188.8</v>
      </c>
      <c r="H42" s="30" t="s">
        <v>25</v>
      </c>
      <c r="I42" s="30">
        <f t="shared" si="1"/>
        <v>83.77600000000001</v>
      </c>
    </row>
    <row r="43" spans="1:9" ht="63" x14ac:dyDescent="0.25">
      <c r="A43" s="4" t="s">
        <v>38</v>
      </c>
      <c r="B43" s="31">
        <v>8500</v>
      </c>
      <c r="C43" s="31">
        <v>6000</v>
      </c>
      <c r="D43" s="27"/>
      <c r="E43" s="27"/>
      <c r="F43" s="27"/>
      <c r="G43" s="13">
        <v>6000.5</v>
      </c>
      <c r="H43" s="30">
        <f t="shared" si="2"/>
        <v>100.00833333333334</v>
      </c>
      <c r="I43" s="30">
        <f t="shared" si="1"/>
        <v>70.594117647058823</v>
      </c>
    </row>
    <row r="44" spans="1:9" ht="21.75" customHeight="1" x14ac:dyDescent="0.25">
      <c r="A44" s="44" t="s">
        <v>39</v>
      </c>
      <c r="B44" s="34">
        <f>B45+B46+B47+B48+B49+B50</f>
        <v>443364.4</v>
      </c>
      <c r="C44" s="34">
        <f>C45+C46+C47+C48+C49+C50</f>
        <v>221682.2</v>
      </c>
      <c r="D44" s="27"/>
      <c r="E44" s="27"/>
      <c r="F44" s="27"/>
      <c r="G44" s="13">
        <f>G45</f>
        <v>221682.2</v>
      </c>
      <c r="H44" s="30">
        <f t="shared" si="0"/>
        <v>100</v>
      </c>
      <c r="I44" s="30">
        <f t="shared" si="1"/>
        <v>50</v>
      </c>
    </row>
    <row r="45" spans="1:9" ht="35.25" customHeight="1" x14ac:dyDescent="0.25">
      <c r="A45" s="4" t="s">
        <v>40</v>
      </c>
      <c r="B45" s="31">
        <v>443364.4</v>
      </c>
      <c r="C45" s="31">
        <v>221682.2</v>
      </c>
      <c r="D45" s="27"/>
      <c r="E45" s="27"/>
      <c r="F45" s="27"/>
      <c r="G45" s="31">
        <v>221682.2</v>
      </c>
      <c r="H45" s="30">
        <f t="shared" si="0"/>
        <v>100</v>
      </c>
      <c r="I45" s="30">
        <f t="shared" si="1"/>
        <v>50</v>
      </c>
    </row>
    <row r="46" spans="1:9" ht="18" customHeight="1" x14ac:dyDescent="0.25">
      <c r="A46" s="10" t="s">
        <v>41</v>
      </c>
      <c r="B46" s="36"/>
      <c r="C46" s="37"/>
      <c r="D46" s="27"/>
      <c r="E46" s="27"/>
      <c r="F46" s="27"/>
      <c r="G46" s="37"/>
      <c r="H46" s="30"/>
      <c r="I46" s="30"/>
    </row>
    <row r="47" spans="1:9" ht="18.75" customHeight="1" x14ac:dyDescent="0.25">
      <c r="A47" s="10" t="s">
        <v>42</v>
      </c>
      <c r="B47" s="37"/>
      <c r="C47" s="37"/>
      <c r="D47" s="27"/>
      <c r="E47" s="27"/>
      <c r="F47" s="27"/>
      <c r="G47" s="12"/>
      <c r="H47" s="30"/>
      <c r="I47" s="30"/>
    </row>
    <row r="48" spans="1:9" ht="21" customHeight="1" x14ac:dyDescent="0.25">
      <c r="A48" s="11" t="s">
        <v>43</v>
      </c>
      <c r="B48" s="36"/>
      <c r="C48" s="36"/>
      <c r="D48" s="27"/>
      <c r="E48" s="27"/>
      <c r="F48" s="27"/>
      <c r="G48" s="12"/>
      <c r="H48" s="30"/>
      <c r="I48" s="30"/>
    </row>
    <row r="49" spans="1:9" ht="33" customHeight="1" x14ac:dyDescent="0.25">
      <c r="A49" s="11" t="s">
        <v>44</v>
      </c>
      <c r="B49" s="36"/>
      <c r="C49" s="36"/>
      <c r="D49" s="27"/>
      <c r="E49" s="27"/>
      <c r="F49" s="27"/>
      <c r="G49" s="12"/>
      <c r="H49" s="30"/>
      <c r="I49" s="30"/>
    </row>
    <row r="50" spans="1:9" ht="20.25" customHeight="1" x14ac:dyDescent="0.25">
      <c r="A50" s="11" t="s">
        <v>45</v>
      </c>
      <c r="B50" s="27"/>
      <c r="C50" s="36"/>
      <c r="D50" s="27"/>
      <c r="E50" s="27"/>
      <c r="F50" s="27"/>
      <c r="G50" s="13"/>
      <c r="H50" s="30"/>
      <c r="I50" s="30"/>
    </row>
    <row r="51" spans="1:9" ht="24" customHeight="1" x14ac:dyDescent="0.25">
      <c r="A51" s="44" t="s">
        <v>46</v>
      </c>
      <c r="B51" s="34">
        <f>B52+B57+B65+B66</f>
        <v>91850</v>
      </c>
      <c r="C51" s="34">
        <f>C52+C57+C65+C66</f>
        <v>52416</v>
      </c>
      <c r="D51" s="27"/>
      <c r="E51" s="27"/>
      <c r="F51" s="27"/>
      <c r="G51" s="12">
        <f>G52+G57+G65+G66</f>
        <v>50770.125</v>
      </c>
      <c r="H51" s="30">
        <f t="shared" si="0"/>
        <v>96.859975961538453</v>
      </c>
      <c r="I51" s="30">
        <f t="shared" si="1"/>
        <v>55.275040827436037</v>
      </c>
    </row>
    <row r="52" spans="1:9" ht="26.25" customHeight="1" x14ac:dyDescent="0.25">
      <c r="A52" s="4" t="s">
        <v>47</v>
      </c>
      <c r="B52" s="34">
        <f>B53+B54+B55+B56</f>
        <v>15750</v>
      </c>
      <c r="C52" s="34">
        <f>C53+C54+C55+C56</f>
        <v>8361</v>
      </c>
      <c r="D52" s="27"/>
      <c r="E52" s="27"/>
      <c r="F52" s="27"/>
      <c r="G52" s="8">
        <f>G53+G54+G55+G56</f>
        <v>7200.33</v>
      </c>
      <c r="H52" s="30">
        <f t="shared" si="0"/>
        <v>86.118048080373157</v>
      </c>
      <c r="I52" s="30">
        <f t="shared" si="1"/>
        <v>45.716380952380952</v>
      </c>
    </row>
    <row r="53" spans="1:9" ht="27.75" customHeight="1" x14ac:dyDescent="0.25">
      <c r="A53" s="4" t="s">
        <v>48</v>
      </c>
      <c r="B53" s="31">
        <v>1450</v>
      </c>
      <c r="C53" s="31">
        <v>961</v>
      </c>
      <c r="D53" s="27"/>
      <c r="E53" s="27"/>
      <c r="F53" s="27"/>
      <c r="G53" s="12">
        <v>116.82</v>
      </c>
      <c r="H53" s="30">
        <f t="shared" si="0"/>
        <v>12.156087408949011</v>
      </c>
      <c r="I53" s="30">
        <f t="shared" si="1"/>
        <v>8.0565517241379307</v>
      </c>
    </row>
    <row r="54" spans="1:9" ht="42" x14ac:dyDescent="0.25">
      <c r="A54" s="4" t="s">
        <v>49</v>
      </c>
      <c r="B54" s="31">
        <v>3400</v>
      </c>
      <c r="C54" s="31">
        <v>1950</v>
      </c>
      <c r="D54" s="27"/>
      <c r="E54" s="27"/>
      <c r="F54" s="27"/>
      <c r="G54" s="12">
        <v>1052.51</v>
      </c>
      <c r="H54" s="30">
        <f t="shared" si="0"/>
        <v>53.974871794871795</v>
      </c>
      <c r="I54" s="30">
        <f t="shared" si="1"/>
        <v>30.956176470588236</v>
      </c>
    </row>
    <row r="55" spans="1:9" ht="20.25" customHeight="1" x14ac:dyDescent="0.25">
      <c r="A55" s="4" t="s">
        <v>50</v>
      </c>
      <c r="B55" s="31">
        <v>7400</v>
      </c>
      <c r="C55" s="31">
        <v>3700</v>
      </c>
      <c r="D55" s="27"/>
      <c r="E55" s="27"/>
      <c r="F55" s="27"/>
      <c r="G55" s="13">
        <v>3684.1</v>
      </c>
      <c r="H55" s="30">
        <f t="shared" si="0"/>
        <v>99.570270270270271</v>
      </c>
      <c r="I55" s="30">
        <f t="shared" si="1"/>
        <v>49.785135135135135</v>
      </c>
    </row>
    <row r="56" spans="1:9" ht="20.25" customHeight="1" x14ac:dyDescent="0.25">
      <c r="A56" s="4" t="s">
        <v>51</v>
      </c>
      <c r="B56" s="31">
        <v>3500</v>
      </c>
      <c r="C56" s="31">
        <v>1750</v>
      </c>
      <c r="D56" s="27"/>
      <c r="E56" s="27"/>
      <c r="F56" s="27"/>
      <c r="G56" s="13">
        <v>2346.9</v>
      </c>
      <c r="H56" s="30" t="s">
        <v>25</v>
      </c>
      <c r="I56" s="30">
        <f t="shared" si="1"/>
        <v>67.054285714285726</v>
      </c>
    </row>
    <row r="57" spans="1:9" ht="26.25" customHeight="1" x14ac:dyDescent="0.25">
      <c r="A57" s="10" t="s">
        <v>52</v>
      </c>
      <c r="B57" s="34">
        <f>B58+B63+B64</f>
        <v>34100</v>
      </c>
      <c r="C57" s="34">
        <f>C58+C63+C64</f>
        <v>17555</v>
      </c>
      <c r="D57" s="27"/>
      <c r="E57" s="27"/>
      <c r="F57" s="27"/>
      <c r="G57" s="12">
        <f>G58+G63+G64</f>
        <v>15347.121999999999</v>
      </c>
      <c r="H57" s="30">
        <f t="shared" si="0"/>
        <v>87.423081743093135</v>
      </c>
      <c r="I57" s="30">
        <f t="shared" si="1"/>
        <v>45.006222873900292</v>
      </c>
    </row>
    <row r="58" spans="1:9" ht="19.5" customHeight="1" x14ac:dyDescent="0.25">
      <c r="A58" s="4" t="s">
        <v>53</v>
      </c>
      <c r="B58" s="34">
        <f>B59+B61+B60+B62</f>
        <v>1600</v>
      </c>
      <c r="C58" s="34">
        <f>C59+C60+C61+C62</f>
        <v>1210</v>
      </c>
      <c r="D58" s="27"/>
      <c r="E58" s="27"/>
      <c r="F58" s="27"/>
      <c r="G58" s="12">
        <f>G59+G61+G60+G62</f>
        <v>1460.116</v>
      </c>
      <c r="H58" s="30" t="s">
        <v>25</v>
      </c>
      <c r="I58" s="30">
        <f t="shared" si="1"/>
        <v>91.257249999999999</v>
      </c>
    </row>
    <row r="59" spans="1:9" ht="21" x14ac:dyDescent="0.25">
      <c r="A59" s="4" t="s">
        <v>54</v>
      </c>
      <c r="B59" s="31">
        <v>700</v>
      </c>
      <c r="C59" s="31">
        <v>590</v>
      </c>
      <c r="D59" s="27"/>
      <c r="E59" s="27"/>
      <c r="F59" s="27"/>
      <c r="G59" s="8">
        <v>391.5</v>
      </c>
      <c r="H59" s="30">
        <f t="shared" si="0"/>
        <v>66.355932203389827</v>
      </c>
      <c r="I59" s="30">
        <f t="shared" si="1"/>
        <v>55.928571428571431</v>
      </c>
    </row>
    <row r="60" spans="1:9" x14ac:dyDescent="0.25">
      <c r="A60" s="4" t="s">
        <v>55</v>
      </c>
      <c r="B60" s="31">
        <v>200</v>
      </c>
      <c r="C60" s="31">
        <v>130</v>
      </c>
      <c r="D60" s="27"/>
      <c r="E60" s="27"/>
      <c r="F60" s="27"/>
      <c r="G60" s="13">
        <v>140</v>
      </c>
      <c r="H60" s="30" t="s">
        <v>25</v>
      </c>
      <c r="I60" s="30">
        <f t="shared" si="1"/>
        <v>70</v>
      </c>
    </row>
    <row r="61" spans="1:9" ht="26.25" customHeight="1" x14ac:dyDescent="0.25">
      <c r="A61" s="4" t="s">
        <v>56</v>
      </c>
      <c r="B61" s="35">
        <v>600</v>
      </c>
      <c r="C61" s="35">
        <v>420</v>
      </c>
      <c r="D61" s="27"/>
      <c r="E61" s="27"/>
      <c r="F61" s="27"/>
      <c r="G61" s="12">
        <v>368.61599999999999</v>
      </c>
      <c r="H61" s="30">
        <f>G61/C61*100</f>
        <v>87.765714285714282</v>
      </c>
      <c r="I61" s="30">
        <f>G61/B61*100</f>
        <v>61.436</v>
      </c>
    </row>
    <row r="62" spans="1:9" ht="27.75" customHeight="1" x14ac:dyDescent="0.25">
      <c r="A62" s="4" t="s">
        <v>57</v>
      </c>
      <c r="B62" s="31">
        <v>100</v>
      </c>
      <c r="C62" s="31">
        <v>70</v>
      </c>
      <c r="D62" s="27"/>
      <c r="E62" s="27"/>
      <c r="F62" s="27"/>
      <c r="G62" s="14">
        <v>560</v>
      </c>
      <c r="H62" s="30" t="s">
        <v>25</v>
      </c>
      <c r="I62" s="30" t="s">
        <v>25</v>
      </c>
    </row>
    <row r="63" spans="1:9" ht="39" customHeight="1" x14ac:dyDescent="0.25">
      <c r="A63" s="4" t="s">
        <v>58</v>
      </c>
      <c r="B63" s="34">
        <v>500</v>
      </c>
      <c r="C63" s="34">
        <v>345</v>
      </c>
      <c r="D63" s="27"/>
      <c r="E63" s="27"/>
      <c r="F63" s="27"/>
      <c r="G63" s="12">
        <v>61.006</v>
      </c>
      <c r="H63" s="30">
        <f t="shared" si="0"/>
        <v>17.682898550724637</v>
      </c>
      <c r="I63" s="30">
        <f t="shared" si="1"/>
        <v>12.2012</v>
      </c>
    </row>
    <row r="64" spans="1:9" ht="27" customHeight="1" x14ac:dyDescent="0.25">
      <c r="A64" s="4" t="s">
        <v>59</v>
      </c>
      <c r="B64" s="38">
        <v>32000</v>
      </c>
      <c r="C64" s="38">
        <v>16000</v>
      </c>
      <c r="D64" s="27"/>
      <c r="E64" s="27"/>
      <c r="F64" s="27"/>
      <c r="G64" s="8">
        <v>13826</v>
      </c>
      <c r="H64" s="30">
        <f t="shared" si="0"/>
        <v>86.412500000000009</v>
      </c>
      <c r="I64" s="30">
        <f t="shared" si="1"/>
        <v>43.206250000000004</v>
      </c>
    </row>
    <row r="65" spans="1:11" ht="48" customHeight="1" x14ac:dyDescent="0.25">
      <c r="A65" s="4" t="s">
        <v>60</v>
      </c>
      <c r="B65" s="34">
        <v>2000</v>
      </c>
      <c r="C65" s="34">
        <v>1500</v>
      </c>
      <c r="D65" s="27"/>
      <c r="E65" s="27"/>
      <c r="F65" s="27"/>
      <c r="G65" s="12">
        <v>2401.078</v>
      </c>
      <c r="H65" s="30" t="s">
        <v>25</v>
      </c>
      <c r="I65" s="30" t="s">
        <v>25</v>
      </c>
      <c r="K65" s="3"/>
    </row>
    <row r="66" spans="1:11" ht="35.25" customHeight="1" x14ac:dyDescent="0.25">
      <c r="A66" s="4" t="s">
        <v>61</v>
      </c>
      <c r="B66" s="34">
        <v>40000</v>
      </c>
      <c r="C66" s="34">
        <v>25000</v>
      </c>
      <c r="D66" s="27"/>
      <c r="E66" s="27"/>
      <c r="F66" s="27"/>
      <c r="G66" s="12">
        <v>25821.595000000001</v>
      </c>
      <c r="H66" s="30" t="s">
        <v>25</v>
      </c>
      <c r="I66" s="30">
        <f t="shared" si="1"/>
        <v>64.553987500000005</v>
      </c>
    </row>
    <row r="67" spans="1:11" ht="46.5" customHeight="1" x14ac:dyDescent="0.25">
      <c r="A67" s="4" t="s">
        <v>62</v>
      </c>
      <c r="B67" s="38">
        <f>B68+B69+B70+B71+B72+B73+B74+B75+B76</f>
        <v>106096</v>
      </c>
      <c r="C67" s="38">
        <f>C68+C69+C70+C71+C72+C73+C74+C76+C75</f>
        <v>53948</v>
      </c>
      <c r="D67" s="27"/>
      <c r="E67" s="27"/>
      <c r="F67" s="27"/>
      <c r="G67" s="8">
        <f>G68+G69+G70+G71+G72+G73+G74+G76+G75</f>
        <v>30459.82</v>
      </c>
      <c r="H67" s="30">
        <f t="shared" si="0"/>
        <v>56.461444353822202</v>
      </c>
      <c r="I67" s="30">
        <f t="shared" si="1"/>
        <v>28.709678027446838</v>
      </c>
    </row>
    <row r="68" spans="1:11" ht="25.5" customHeight="1" x14ac:dyDescent="0.25">
      <c r="A68" s="4" t="s">
        <v>63</v>
      </c>
      <c r="B68" s="36"/>
      <c r="C68" s="36"/>
      <c r="D68" s="27"/>
      <c r="E68" s="27"/>
      <c r="F68" s="27"/>
      <c r="G68" s="14"/>
      <c r="H68" s="30"/>
      <c r="I68" s="30"/>
    </row>
    <row r="69" spans="1:11" ht="26.25" customHeight="1" x14ac:dyDescent="0.25">
      <c r="A69" s="4" t="s">
        <v>64</v>
      </c>
      <c r="B69" s="35">
        <v>11616</v>
      </c>
      <c r="C69" s="35">
        <v>5808</v>
      </c>
      <c r="D69" s="27"/>
      <c r="E69" s="27"/>
      <c r="F69" s="27"/>
      <c r="G69" s="8">
        <v>3221.25</v>
      </c>
      <c r="H69" s="30">
        <f t="shared" si="0"/>
        <v>55.46229338842975</v>
      </c>
      <c r="I69" s="30">
        <f t="shared" si="1"/>
        <v>27.731146694214875</v>
      </c>
    </row>
    <row r="70" spans="1:11" ht="22.5" customHeight="1" x14ac:dyDescent="0.25">
      <c r="A70" s="4" t="s">
        <v>65</v>
      </c>
      <c r="B70" s="35">
        <v>16896</v>
      </c>
      <c r="C70" s="35">
        <v>8448</v>
      </c>
      <c r="D70" s="27"/>
      <c r="E70" s="27"/>
      <c r="F70" s="27"/>
      <c r="G70" s="8">
        <v>4656.26</v>
      </c>
      <c r="H70" s="30">
        <f t="shared" si="0"/>
        <v>55.116714015151516</v>
      </c>
      <c r="I70" s="30">
        <f t="shared" si="1"/>
        <v>27.558357007575758</v>
      </c>
    </row>
    <row r="71" spans="1:11" ht="20.25" customHeight="1" x14ac:dyDescent="0.25">
      <c r="A71" s="4" t="s">
        <v>66</v>
      </c>
      <c r="B71" s="35">
        <v>24864</v>
      </c>
      <c r="C71" s="35">
        <v>12432</v>
      </c>
      <c r="D71" s="27"/>
      <c r="E71" s="27"/>
      <c r="F71" s="27"/>
      <c r="G71" s="13">
        <v>4847.1000000000004</v>
      </c>
      <c r="H71" s="30">
        <f t="shared" si="0"/>
        <v>38.988899613899619</v>
      </c>
      <c r="I71" s="30">
        <f t="shared" si="1"/>
        <v>19.49444980694981</v>
      </c>
    </row>
    <row r="72" spans="1:11" ht="21" customHeight="1" x14ac:dyDescent="0.25">
      <c r="A72" s="4" t="s">
        <v>67</v>
      </c>
      <c r="B72" s="35">
        <v>8640</v>
      </c>
      <c r="C72" s="35">
        <v>4520</v>
      </c>
      <c r="D72" s="27"/>
      <c r="E72" s="27"/>
      <c r="F72" s="27"/>
      <c r="G72" s="8">
        <v>1897.81</v>
      </c>
      <c r="H72" s="30">
        <f t="shared" si="0"/>
        <v>41.986946902654864</v>
      </c>
      <c r="I72" s="30">
        <f t="shared" si="1"/>
        <v>21.965393518518518</v>
      </c>
    </row>
    <row r="73" spans="1:11" ht="24" customHeight="1" x14ac:dyDescent="0.25">
      <c r="A73" s="4" t="s">
        <v>68</v>
      </c>
      <c r="B73" s="31">
        <v>10080</v>
      </c>
      <c r="C73" s="31">
        <v>5240</v>
      </c>
      <c r="D73" s="27"/>
      <c r="E73" s="27"/>
      <c r="F73" s="27"/>
      <c r="G73" s="13">
        <v>2021.6</v>
      </c>
      <c r="H73" s="30">
        <f t="shared" si="0"/>
        <v>38.580152671755727</v>
      </c>
      <c r="I73" s="30">
        <f t="shared" si="1"/>
        <v>20.055555555555554</v>
      </c>
    </row>
    <row r="74" spans="1:11" ht="21" customHeight="1" x14ac:dyDescent="0.25">
      <c r="A74" s="4" t="s">
        <v>69</v>
      </c>
      <c r="B74" s="35">
        <v>12480</v>
      </c>
      <c r="C74" s="31">
        <f>B74/2</f>
        <v>6240</v>
      </c>
      <c r="D74" s="27"/>
      <c r="E74" s="27"/>
      <c r="F74" s="27"/>
      <c r="G74" s="13">
        <v>2603.1999999999998</v>
      </c>
      <c r="H74" s="30">
        <f t="shared" si="0"/>
        <v>41.717948717948715</v>
      </c>
      <c r="I74" s="30">
        <f t="shared" si="1"/>
        <v>20.858974358974358</v>
      </c>
    </row>
    <row r="75" spans="1:11" ht="21.75" customHeight="1" x14ac:dyDescent="0.25">
      <c r="A75" s="4" t="s">
        <v>70</v>
      </c>
      <c r="B75" s="35">
        <v>2520</v>
      </c>
      <c r="C75" s="31">
        <v>1260</v>
      </c>
      <c r="D75" s="27"/>
      <c r="E75" s="27"/>
      <c r="F75" s="27"/>
      <c r="G75" s="13">
        <v>874</v>
      </c>
      <c r="H75" s="30">
        <f>G75/C75*100</f>
        <v>69.365079365079367</v>
      </c>
      <c r="I75" s="30">
        <f>G75/B75*100</f>
        <v>34.682539682539684</v>
      </c>
    </row>
    <row r="76" spans="1:11" ht="20.25" customHeight="1" x14ac:dyDescent="0.25">
      <c r="A76" s="4" t="s">
        <v>85</v>
      </c>
      <c r="B76" s="35">
        <v>19000</v>
      </c>
      <c r="C76" s="31">
        <v>10000</v>
      </c>
      <c r="D76" s="27"/>
      <c r="E76" s="27"/>
      <c r="F76" s="27"/>
      <c r="G76" s="13">
        <v>10338.6</v>
      </c>
      <c r="H76" s="30" t="s">
        <v>25</v>
      </c>
      <c r="I76" s="30">
        <f>G76/B76*100</f>
        <v>54.413684210526313</v>
      </c>
      <c r="K76" s="52"/>
    </row>
    <row r="77" spans="1:11" ht="34.5" customHeight="1" x14ac:dyDescent="0.25">
      <c r="A77" s="4" t="s">
        <v>71</v>
      </c>
      <c r="B77" s="38">
        <v>100</v>
      </c>
      <c r="C77" s="31">
        <f t="shared" ref="C77" si="3">B77/2</f>
        <v>50</v>
      </c>
      <c r="D77" s="27"/>
      <c r="E77" s="27"/>
      <c r="F77" s="27"/>
      <c r="G77" s="14"/>
      <c r="H77" s="30" t="s">
        <v>25</v>
      </c>
      <c r="I77" s="30" t="s">
        <v>25</v>
      </c>
    </row>
    <row r="78" spans="1:11" ht="48" customHeight="1" x14ac:dyDescent="0.25">
      <c r="A78" s="4" t="s">
        <v>72</v>
      </c>
      <c r="B78" s="34">
        <f>B79</f>
        <v>5474.3</v>
      </c>
      <c r="C78" s="31">
        <f>C79</f>
        <v>2737.558</v>
      </c>
      <c r="D78" s="27"/>
      <c r="E78" s="27"/>
      <c r="F78" s="27"/>
      <c r="G78" s="8">
        <f>G79</f>
        <v>2007.19</v>
      </c>
      <c r="H78" s="30">
        <f t="shared" si="0"/>
        <v>73.32045567619025</v>
      </c>
      <c r="I78" s="30">
        <f t="shared" si="1"/>
        <v>36.665692417295361</v>
      </c>
    </row>
    <row r="79" spans="1:11" ht="22.5" customHeight="1" x14ac:dyDescent="0.25">
      <c r="A79" s="4" t="s">
        <v>73</v>
      </c>
      <c r="B79" s="31">
        <v>5474.3</v>
      </c>
      <c r="C79" s="31">
        <v>2737.558</v>
      </c>
      <c r="D79" s="27"/>
      <c r="E79" s="27"/>
      <c r="F79" s="27"/>
      <c r="G79" s="8">
        <v>2007.19</v>
      </c>
      <c r="H79" s="30">
        <f t="shared" si="0"/>
        <v>73.32045567619025</v>
      </c>
      <c r="I79" s="30">
        <f t="shared" si="1"/>
        <v>36.665692417295361</v>
      </c>
    </row>
    <row r="80" spans="1:11" ht="15.75" thickBot="1" x14ac:dyDescent="0.3">
      <c r="A80" s="15"/>
      <c r="B80" s="16"/>
      <c r="C80" s="16"/>
      <c r="G80" s="17"/>
      <c r="H80" s="18"/>
      <c r="I80" s="18"/>
    </row>
    <row r="81" spans="1:9" ht="15.75" thickBot="1" x14ac:dyDescent="0.3">
      <c r="A81" s="19" t="s">
        <v>74</v>
      </c>
      <c r="B81" s="85">
        <f>B82+B84+B87+B88</f>
        <v>235532.902</v>
      </c>
      <c r="C81" s="85">
        <f>C82+C84+C87+C88</f>
        <v>235532.902</v>
      </c>
      <c r="D81" s="86"/>
      <c r="E81" s="86"/>
      <c r="F81" s="86"/>
      <c r="G81" s="87">
        <f>G82+G84+G87+G88</f>
        <v>207821.75799999997</v>
      </c>
      <c r="H81" s="88">
        <f>G81/C81*100</f>
        <v>88.234703616906984</v>
      </c>
      <c r="I81" s="88">
        <f>G81/B81*100</f>
        <v>88.234703616906984</v>
      </c>
    </row>
    <row r="82" spans="1:9" x14ac:dyDescent="0.25">
      <c r="A82" s="20" t="s">
        <v>75</v>
      </c>
      <c r="B82" s="39">
        <f>B83</f>
        <v>153426.79999999999</v>
      </c>
      <c r="C82" s="39">
        <f>C83</f>
        <v>153426.79999999999</v>
      </c>
      <c r="D82" s="25"/>
      <c r="E82" s="25"/>
      <c r="F82" s="25"/>
      <c r="G82" s="40">
        <f>G83</f>
        <v>122143.15399999999</v>
      </c>
      <c r="H82" s="28" t="s">
        <v>25</v>
      </c>
      <c r="I82" s="28" t="s">
        <v>25</v>
      </c>
    </row>
    <row r="83" spans="1:9" ht="36" x14ac:dyDescent="0.25">
      <c r="A83" s="11" t="s">
        <v>76</v>
      </c>
      <c r="B83" s="49">
        <v>153426.79999999999</v>
      </c>
      <c r="C83" s="49">
        <v>153426.79999999999</v>
      </c>
      <c r="D83" s="50"/>
      <c r="E83" s="50"/>
      <c r="F83" s="50"/>
      <c r="G83" s="51">
        <v>122143.15399999999</v>
      </c>
      <c r="H83" s="28" t="s">
        <v>25</v>
      </c>
      <c r="I83" s="28" t="s">
        <v>25</v>
      </c>
    </row>
    <row r="84" spans="1:9" x14ac:dyDescent="0.25">
      <c r="A84" s="6" t="s">
        <v>77</v>
      </c>
      <c r="B84" s="31">
        <f>B85+B86</f>
        <v>55000</v>
      </c>
      <c r="C84" s="31">
        <f>C85+C86</f>
        <v>55000</v>
      </c>
      <c r="D84" s="25"/>
      <c r="E84" s="25"/>
      <c r="F84" s="25"/>
      <c r="G84" s="41">
        <f>G85+G86</f>
        <v>58572.502</v>
      </c>
      <c r="H84" s="30" t="s">
        <v>25</v>
      </c>
      <c r="I84" s="30" t="s">
        <v>25</v>
      </c>
    </row>
    <row r="85" spans="1:9" x14ac:dyDescent="0.25">
      <c r="A85" s="4" t="s">
        <v>78</v>
      </c>
      <c r="B85" s="31">
        <v>40000</v>
      </c>
      <c r="C85" s="31">
        <v>40000</v>
      </c>
      <c r="D85" s="25"/>
      <c r="E85" s="25"/>
      <c r="F85" s="25"/>
      <c r="G85" s="41">
        <v>50942.205999999998</v>
      </c>
      <c r="H85" s="30" t="s">
        <v>25</v>
      </c>
      <c r="I85" s="30" t="s">
        <v>25</v>
      </c>
    </row>
    <row r="86" spans="1:9" x14ac:dyDescent="0.25">
      <c r="A86" s="4" t="s">
        <v>79</v>
      </c>
      <c r="B86" s="31">
        <v>15000</v>
      </c>
      <c r="C86" s="31">
        <v>15000</v>
      </c>
      <c r="D86" s="25"/>
      <c r="E86" s="25"/>
      <c r="F86" s="25"/>
      <c r="G86" s="41">
        <v>7630.2960000000003</v>
      </c>
      <c r="H86" s="42">
        <f t="shared" ref="H86" si="4">G86/C86*100</f>
        <v>50.868639999999999</v>
      </c>
      <c r="I86" s="42">
        <f t="shared" ref="I86" si="5">G86/B86*100</f>
        <v>50.868639999999999</v>
      </c>
    </row>
    <row r="87" spans="1:9" ht="25.5" x14ac:dyDescent="0.25">
      <c r="A87" s="21" t="s">
        <v>80</v>
      </c>
      <c r="B87" s="35"/>
      <c r="C87" s="35"/>
      <c r="D87" s="25"/>
      <c r="E87" s="25"/>
      <c r="F87" s="25"/>
      <c r="G87" s="40"/>
      <c r="H87" s="28" t="s">
        <v>25</v>
      </c>
      <c r="I87" s="28" t="s">
        <v>25</v>
      </c>
    </row>
    <row r="88" spans="1:9" x14ac:dyDescent="0.25">
      <c r="A88" s="22" t="s">
        <v>81</v>
      </c>
      <c r="B88" s="31">
        <f>B89+B90</f>
        <v>27106.101999999999</v>
      </c>
      <c r="C88" s="31">
        <f>C89+C90</f>
        <v>27106.101999999999</v>
      </c>
      <c r="D88" s="25"/>
      <c r="E88" s="25"/>
      <c r="F88" s="25"/>
      <c r="G88" s="31">
        <f>G89+G90</f>
        <v>27106.101999999999</v>
      </c>
      <c r="H88" s="28" t="s">
        <v>25</v>
      </c>
      <c r="I88" s="28" t="s">
        <v>25</v>
      </c>
    </row>
    <row r="89" spans="1:9" x14ac:dyDescent="0.25">
      <c r="A89" s="4" t="s">
        <v>82</v>
      </c>
      <c r="B89" s="31">
        <v>27037.242999999999</v>
      </c>
      <c r="C89" s="31">
        <v>27037.242999999999</v>
      </c>
      <c r="D89" s="25"/>
      <c r="E89" s="25"/>
      <c r="F89" s="25"/>
      <c r="G89" s="31">
        <v>27037.242999999999</v>
      </c>
      <c r="H89" s="28" t="s">
        <v>25</v>
      </c>
      <c r="I89" s="28" t="s">
        <v>25</v>
      </c>
    </row>
    <row r="90" spans="1:9" ht="15.75" thickBot="1" x14ac:dyDescent="0.3">
      <c r="A90" s="7" t="s">
        <v>83</v>
      </c>
      <c r="B90" s="48">
        <v>68.858999999999995</v>
      </c>
      <c r="C90" s="43">
        <v>68.858999999999995</v>
      </c>
      <c r="D90" s="25"/>
      <c r="E90" s="25"/>
      <c r="F90" s="25"/>
      <c r="G90" s="43">
        <v>68.858999999999995</v>
      </c>
      <c r="H90" s="28" t="s">
        <v>25</v>
      </c>
      <c r="I90" s="28" t="s">
        <v>25</v>
      </c>
    </row>
    <row r="91" spans="1:9" ht="15.75" thickBot="1" x14ac:dyDescent="0.3">
      <c r="A91" s="23" t="s">
        <v>84</v>
      </c>
      <c r="B91" s="82">
        <f>B16+B81</f>
        <v>1110609.602</v>
      </c>
      <c r="C91" s="82">
        <f>C81+C16</f>
        <v>698308.66</v>
      </c>
      <c r="D91" s="83"/>
      <c r="E91" s="83"/>
      <c r="F91" s="83"/>
      <c r="G91" s="89">
        <f>G81+G16</f>
        <v>614397.48399999994</v>
      </c>
      <c r="H91" s="90">
        <f t="shared" ref="H91" si="6">G91/C91*100</f>
        <v>87.983655250673806</v>
      </c>
      <c r="I91" s="88">
        <f t="shared" ref="I91" si="7">G91/B91*100</f>
        <v>55.320743030997136</v>
      </c>
    </row>
  </sheetData>
  <mergeCells count="11">
    <mergeCell ref="B15:C15"/>
    <mergeCell ref="A1:I1"/>
    <mergeCell ref="A3:I3"/>
    <mergeCell ref="A5:I5"/>
    <mergeCell ref="A8:A15"/>
    <mergeCell ref="B8:B14"/>
    <mergeCell ref="C8:I10"/>
    <mergeCell ref="C11:C14"/>
    <mergeCell ref="G11:G14"/>
    <mergeCell ref="H11:H15"/>
    <mergeCell ref="I11:I15"/>
  </mergeCells>
  <pageMargins left="0.2" right="0.2" top="0.75" bottom="0.47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usrr</cp:lastModifiedBy>
  <cp:lastPrinted>2021-07-08T08:14:48Z</cp:lastPrinted>
  <dcterms:created xsi:type="dcterms:W3CDTF">2021-07-07T12:35:21Z</dcterms:created>
  <dcterms:modified xsi:type="dcterms:W3CDTF">2021-07-08T13:45:22Z</dcterms:modified>
</cp:coreProperties>
</file>